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William\Documents\My Documents\Genealogy\winn\cemeteries\UnLutheran\"/>
    </mc:Choice>
  </mc:AlternateContent>
  <bookViews>
    <workbookView xWindow="480" yWindow="75" windowWidth="18015" windowHeight="11445"/>
  </bookViews>
  <sheets>
    <sheet name="Web" sheetId="4" r:id="rId1"/>
    <sheet name="Generator" sheetId="10" r:id="rId2"/>
    <sheet name="Instructions" sheetId="11" r:id="rId3"/>
  </sheets>
  <definedNames>
    <definedName name="_xlnm.Print_Area" localSheetId="0">Web!$A$4:$D$220</definedName>
  </definedNames>
  <calcPr calcId="152511"/>
</workbook>
</file>

<file path=xl/calcChain.xml><?xml version="1.0" encoding="utf-8"?>
<calcChain xmlns="http://schemas.openxmlformats.org/spreadsheetml/2006/main">
  <c r="B225" i="4" l="1"/>
  <c r="N220" i="4"/>
  <c r="N219" i="4"/>
  <c r="N218" i="4"/>
  <c r="N217" i="4"/>
  <c r="N216" i="4"/>
  <c r="N215" i="4"/>
  <c r="N214" i="4"/>
  <c r="N213" i="4"/>
  <c r="N212" i="4"/>
  <c r="N211" i="4"/>
  <c r="N210" i="4"/>
  <c r="N209" i="4"/>
  <c r="N208" i="4"/>
  <c r="N207" i="4"/>
  <c r="N206" i="4"/>
  <c r="N205" i="4"/>
  <c r="N204" i="4"/>
  <c r="N203" i="4"/>
  <c r="N202" i="4"/>
  <c r="N201" i="4"/>
  <c r="N200" i="4"/>
  <c r="N199" i="4"/>
  <c r="N198" i="4"/>
  <c r="N197" i="4"/>
  <c r="N196" i="4"/>
  <c r="N195" i="4"/>
  <c r="N194" i="4"/>
  <c r="N193" i="4"/>
  <c r="N192" i="4"/>
  <c r="N191" i="4"/>
  <c r="N190" i="4"/>
  <c r="N189" i="4"/>
  <c r="N188" i="4"/>
  <c r="N187" i="4"/>
  <c r="N186" i="4"/>
  <c r="N185" i="4"/>
  <c r="N184" i="4"/>
  <c r="N183" i="4"/>
  <c r="N182" i="4"/>
  <c r="N181" i="4"/>
  <c r="N180" i="4"/>
  <c r="N179" i="4"/>
  <c r="N178" i="4"/>
  <c r="N177" i="4"/>
  <c r="N176" i="4"/>
  <c r="N175" i="4"/>
  <c r="N174" i="4"/>
  <c r="N173" i="4"/>
  <c r="N172" i="4"/>
  <c r="N171" i="4"/>
  <c r="N170" i="4"/>
  <c r="N169" i="4"/>
  <c r="N168" i="4"/>
  <c r="N167" i="4"/>
  <c r="N166" i="4"/>
  <c r="N165" i="4"/>
  <c r="N164" i="4"/>
  <c r="N163" i="4"/>
  <c r="N162" i="4"/>
  <c r="N161" i="4"/>
  <c r="N160" i="4"/>
  <c r="N159" i="4"/>
  <c r="N158" i="4"/>
  <c r="N157" i="4"/>
  <c r="N156" i="4"/>
  <c r="N155" i="4"/>
  <c r="N154" i="4"/>
  <c r="N153" i="4"/>
  <c r="N152" i="4"/>
  <c r="N151" i="4"/>
  <c r="N150" i="4"/>
  <c r="N149" i="4"/>
  <c r="N148" i="4"/>
  <c r="N147" i="4"/>
  <c r="N146" i="4"/>
  <c r="N145" i="4"/>
  <c r="N144" i="4"/>
  <c r="N143" i="4"/>
  <c r="N142" i="4"/>
  <c r="N141" i="4"/>
  <c r="N140" i="4"/>
  <c r="N139" i="4"/>
  <c r="N138" i="4"/>
  <c r="N137" i="4"/>
  <c r="N136" i="4"/>
  <c r="N135" i="4"/>
  <c r="N134" i="4"/>
  <c r="N133" i="4"/>
  <c r="N132" i="4"/>
  <c r="N131" i="4"/>
  <c r="N130" i="4"/>
  <c r="N129" i="4"/>
  <c r="N128" i="4"/>
  <c r="N127" i="4"/>
  <c r="N126" i="4"/>
  <c r="N125" i="4"/>
  <c r="N124" i="4"/>
  <c r="N123" i="4"/>
  <c r="N122" i="4"/>
  <c r="N121" i="4"/>
  <c r="N120" i="4"/>
  <c r="N119" i="4"/>
  <c r="N118" i="4"/>
  <c r="N117" i="4"/>
  <c r="N116" i="4"/>
  <c r="N115" i="4"/>
  <c r="N114" i="4"/>
  <c r="N113" i="4"/>
  <c r="N112" i="4"/>
  <c r="N111" i="4"/>
  <c r="N110" i="4"/>
  <c r="N109" i="4"/>
  <c r="N108" i="4"/>
  <c r="N107" i="4"/>
  <c r="N106" i="4"/>
  <c r="N105" i="4"/>
  <c r="N104" i="4"/>
  <c r="N103" i="4"/>
  <c r="N102" i="4"/>
  <c r="N101" i="4"/>
  <c r="N100" i="4"/>
  <c r="N99" i="4"/>
  <c r="N98" i="4"/>
  <c r="N97" i="4"/>
  <c r="N96" i="4"/>
  <c r="N95" i="4"/>
  <c r="N94" i="4"/>
  <c r="N93" i="4"/>
  <c r="N92" i="4"/>
  <c r="N91" i="4"/>
  <c r="N90" i="4"/>
  <c r="N89" i="4"/>
  <c r="N88" i="4"/>
  <c r="N87" i="4"/>
  <c r="N86" i="4"/>
  <c r="N85" i="4"/>
  <c r="N84" i="4"/>
  <c r="N83" i="4"/>
  <c r="N82" i="4"/>
  <c r="N81" i="4"/>
  <c r="N80" i="4"/>
  <c r="N79" i="4"/>
  <c r="N78" i="4"/>
  <c r="N77" i="4"/>
  <c r="N76" i="4"/>
  <c r="N75" i="4"/>
  <c r="N74" i="4"/>
  <c r="N73" i="4"/>
  <c r="N72" i="4"/>
  <c r="N71" i="4"/>
  <c r="N70" i="4"/>
  <c r="N69" i="4"/>
  <c r="N68" i="4"/>
  <c r="N67" i="4"/>
  <c r="N66" i="4"/>
  <c r="N65" i="4"/>
  <c r="N64" i="4"/>
  <c r="N63" i="4"/>
  <c r="N62" i="4"/>
  <c r="N61" i="4"/>
  <c r="N60" i="4"/>
  <c r="N59" i="4"/>
  <c r="N58" i="4"/>
  <c r="N57" i="4"/>
  <c r="N56" i="4"/>
  <c r="N55" i="4"/>
  <c r="N54" i="4"/>
  <c r="N53" i="4"/>
  <c r="N52" i="4"/>
  <c r="N51"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N22" i="4"/>
  <c r="N21" i="4"/>
  <c r="N20" i="4"/>
  <c r="N19" i="4"/>
  <c r="N18" i="4"/>
  <c r="N17" i="4"/>
  <c r="N16" i="4"/>
  <c r="N15" i="4"/>
  <c r="N14" i="4"/>
  <c r="S220" i="10"/>
  <c r="R220" i="10"/>
  <c r="Q220" i="10"/>
  <c r="P220" i="10"/>
  <c r="O220" i="10"/>
  <c r="S219" i="10"/>
  <c r="R219" i="10"/>
  <c r="Q219" i="10"/>
  <c r="P219" i="10"/>
  <c r="O219" i="10"/>
  <c r="S218" i="10"/>
  <c r="R218" i="10"/>
  <c r="Q218" i="10"/>
  <c r="P218" i="10"/>
  <c r="O218" i="10"/>
  <c r="S217" i="10"/>
  <c r="R217" i="10"/>
  <c r="Q217" i="10"/>
  <c r="P217" i="10"/>
  <c r="O217" i="10"/>
  <c r="S216" i="10"/>
  <c r="R216" i="10"/>
  <c r="Q216" i="10"/>
  <c r="O216" i="10" s="1"/>
  <c r="P216" i="10"/>
  <c r="S215" i="10"/>
  <c r="R215" i="10"/>
  <c r="Q215" i="10"/>
  <c r="P215" i="10"/>
  <c r="S214" i="10"/>
  <c r="R214" i="10"/>
  <c r="Q214" i="10"/>
  <c r="P214" i="10"/>
  <c r="O214" i="10"/>
  <c r="S213" i="10"/>
  <c r="R213" i="10"/>
  <c r="Q213" i="10"/>
  <c r="P213" i="10"/>
  <c r="O213" i="10"/>
  <c r="S212" i="10"/>
  <c r="R212" i="10"/>
  <c r="Q212" i="10"/>
  <c r="P212" i="10"/>
  <c r="S211" i="10"/>
  <c r="R211" i="10"/>
  <c r="Q211" i="10"/>
  <c r="P211" i="10"/>
  <c r="S210" i="10"/>
  <c r="R210" i="10"/>
  <c r="Q210" i="10"/>
  <c r="P210" i="10"/>
  <c r="S209" i="10"/>
  <c r="R209" i="10"/>
  <c r="Q209" i="10"/>
  <c r="P209" i="10"/>
  <c r="S208" i="10"/>
  <c r="R208" i="10"/>
  <c r="Q208" i="10"/>
  <c r="P208" i="10"/>
  <c r="S207" i="10"/>
  <c r="R207" i="10"/>
  <c r="Q207" i="10"/>
  <c r="P207" i="10"/>
  <c r="S206" i="10"/>
  <c r="R206" i="10"/>
  <c r="Q206" i="10"/>
  <c r="P206" i="10"/>
  <c r="O206" i="10"/>
  <c r="S205" i="10"/>
  <c r="R205" i="10"/>
  <c r="Q205" i="10"/>
  <c r="P205" i="10"/>
  <c r="S204" i="10"/>
  <c r="R204" i="10"/>
  <c r="Q204" i="10"/>
  <c r="P204" i="10"/>
  <c r="S203" i="10"/>
  <c r="R203" i="10"/>
  <c r="Q203" i="10"/>
  <c r="P203" i="10"/>
  <c r="S202" i="10"/>
  <c r="R202" i="10"/>
  <c r="Q202" i="10"/>
  <c r="P202" i="10"/>
  <c r="S201" i="10"/>
  <c r="R201" i="10"/>
  <c r="Q201" i="10"/>
  <c r="P201" i="10"/>
  <c r="S200" i="10"/>
  <c r="R200" i="10"/>
  <c r="Q200" i="10"/>
  <c r="P200" i="10"/>
  <c r="S199" i="10"/>
  <c r="R199" i="10"/>
  <c r="Q199" i="10"/>
  <c r="P199" i="10"/>
  <c r="S198" i="10"/>
  <c r="R198" i="10"/>
  <c r="Q198" i="10"/>
  <c r="O198" i="10" s="1"/>
  <c r="P198" i="10"/>
  <c r="S197" i="10"/>
  <c r="R197" i="10"/>
  <c r="Q197" i="10"/>
  <c r="P197" i="10"/>
  <c r="S196" i="10"/>
  <c r="R196" i="10"/>
  <c r="Q196" i="10"/>
  <c r="P196" i="10"/>
  <c r="S195" i="10"/>
  <c r="R195" i="10"/>
  <c r="Q195" i="10"/>
  <c r="P195" i="10"/>
  <c r="S194" i="10"/>
  <c r="R194" i="10"/>
  <c r="Q194" i="10"/>
  <c r="P194" i="10"/>
  <c r="O194" i="10"/>
  <c r="S193" i="10"/>
  <c r="R193" i="10"/>
  <c r="O193" i="10" s="1"/>
  <c r="Q193" i="10"/>
  <c r="P193" i="10"/>
  <c r="S192" i="10"/>
  <c r="R192" i="10"/>
  <c r="O192" i="10" s="1"/>
  <c r="Q192" i="10"/>
  <c r="P192" i="10"/>
  <c r="S191" i="10"/>
  <c r="R191" i="10"/>
  <c r="Q191" i="10"/>
  <c r="P191" i="10"/>
  <c r="S190" i="10"/>
  <c r="R190" i="10"/>
  <c r="Q190" i="10"/>
  <c r="O190" i="10" s="1"/>
  <c r="P190" i="10"/>
  <c r="S189" i="10"/>
  <c r="R189" i="10"/>
  <c r="Q189" i="10"/>
  <c r="P189" i="10"/>
  <c r="S188" i="10"/>
  <c r="R188" i="10"/>
  <c r="Q188" i="10"/>
  <c r="P188" i="10"/>
  <c r="S187" i="10"/>
  <c r="R187" i="10"/>
  <c r="Q187" i="10"/>
  <c r="P187" i="10"/>
  <c r="S186" i="10"/>
  <c r="R186" i="10"/>
  <c r="Q186" i="10"/>
  <c r="P186" i="10"/>
  <c r="S185" i="10"/>
  <c r="R185" i="10"/>
  <c r="Q185" i="10"/>
  <c r="P185" i="10"/>
  <c r="S184" i="10"/>
  <c r="R184" i="10"/>
  <c r="Q184" i="10"/>
  <c r="P184" i="10"/>
  <c r="S183" i="10"/>
  <c r="R183" i="10"/>
  <c r="Q183" i="10"/>
  <c r="P183" i="10"/>
  <c r="S182" i="10"/>
  <c r="O182" i="10" s="1"/>
  <c r="R182" i="10"/>
  <c r="Q182" i="10"/>
  <c r="P182" i="10"/>
  <c r="S181" i="10"/>
  <c r="R181" i="10"/>
  <c r="Q181" i="10"/>
  <c r="P181" i="10"/>
  <c r="S180" i="10"/>
  <c r="R180" i="10"/>
  <c r="Q180" i="10"/>
  <c r="P180" i="10"/>
  <c r="S179" i="10"/>
  <c r="R179" i="10"/>
  <c r="Q179" i="10"/>
  <c r="P179" i="10"/>
  <c r="S178" i="10"/>
  <c r="R178" i="10"/>
  <c r="Q178" i="10"/>
  <c r="P178" i="10"/>
  <c r="S177" i="10"/>
  <c r="R177" i="10"/>
  <c r="Q177" i="10"/>
  <c r="P177" i="10"/>
  <c r="S176" i="10"/>
  <c r="R176" i="10"/>
  <c r="Q176" i="10"/>
  <c r="P176" i="10"/>
  <c r="S175" i="10"/>
  <c r="R175" i="10"/>
  <c r="Q175" i="10"/>
  <c r="P175" i="10"/>
  <c r="S174" i="10"/>
  <c r="R174" i="10"/>
  <c r="Q174" i="10"/>
  <c r="P174" i="10"/>
  <c r="O174" i="10" s="1"/>
  <c r="S173" i="10"/>
  <c r="R173" i="10"/>
  <c r="Q173" i="10"/>
  <c r="P173" i="10"/>
  <c r="S172" i="10"/>
  <c r="R172" i="10"/>
  <c r="Q172" i="10"/>
  <c r="P172" i="10"/>
  <c r="S171" i="10"/>
  <c r="R171" i="10"/>
  <c r="Q171" i="10"/>
  <c r="P171" i="10"/>
  <c r="S170" i="10"/>
  <c r="R170" i="10"/>
  <c r="Q170" i="10"/>
  <c r="O170" i="10" s="1"/>
  <c r="P170" i="10"/>
  <c r="S169" i="10"/>
  <c r="R169" i="10"/>
  <c r="Q169" i="10"/>
  <c r="P169" i="10"/>
  <c r="O169" i="10"/>
  <c r="S168" i="10"/>
  <c r="R168" i="10"/>
  <c r="Q168" i="10"/>
  <c r="O168" i="10" s="1"/>
  <c r="P168" i="10"/>
  <c r="S167" i="10"/>
  <c r="R167" i="10"/>
  <c r="Q167" i="10"/>
  <c r="P167" i="10"/>
  <c r="S166" i="10"/>
  <c r="R166" i="10"/>
  <c r="Q166" i="10"/>
  <c r="P166" i="10"/>
  <c r="S165" i="10"/>
  <c r="R165" i="10"/>
  <c r="Q165" i="10"/>
  <c r="P165" i="10"/>
  <c r="S164" i="10"/>
  <c r="R164" i="10"/>
  <c r="Q164" i="10"/>
  <c r="P164" i="10"/>
  <c r="S163" i="10"/>
  <c r="R163" i="10"/>
  <c r="Q163" i="10"/>
  <c r="P163" i="10"/>
  <c r="S162" i="10"/>
  <c r="R162" i="10"/>
  <c r="Q162" i="10"/>
  <c r="P162" i="10"/>
  <c r="S161" i="10"/>
  <c r="R161" i="10"/>
  <c r="Q161" i="10"/>
  <c r="P161" i="10"/>
  <c r="S160" i="10"/>
  <c r="R160" i="10"/>
  <c r="Q160" i="10"/>
  <c r="P160" i="10"/>
  <c r="O160" i="10"/>
  <c r="S159" i="10"/>
  <c r="R159" i="10"/>
  <c r="Q159" i="10"/>
  <c r="P159" i="10"/>
  <c r="O159" i="10"/>
  <c r="S158" i="10"/>
  <c r="R158" i="10"/>
  <c r="Q158" i="10"/>
  <c r="P158" i="10"/>
  <c r="O158" i="10"/>
  <c r="S157" i="10"/>
  <c r="R157" i="10"/>
  <c r="O157" i="10" s="1"/>
  <c r="Q157" i="10"/>
  <c r="P157" i="10"/>
  <c r="S156" i="10"/>
  <c r="R156" i="10"/>
  <c r="O156" i="10" s="1"/>
  <c r="Q156" i="10"/>
  <c r="P156" i="10"/>
  <c r="S155" i="10"/>
  <c r="R155" i="10"/>
  <c r="Q155" i="10"/>
  <c r="P155" i="10"/>
  <c r="S154" i="10"/>
  <c r="R154" i="10"/>
  <c r="Q154" i="10"/>
  <c r="O154" i="10" s="1"/>
  <c r="P154" i="10"/>
  <c r="S153" i="10"/>
  <c r="R153" i="10"/>
  <c r="Q153" i="10"/>
  <c r="P153" i="10"/>
  <c r="O153" i="10"/>
  <c r="S152" i="10"/>
  <c r="R152" i="10"/>
  <c r="Q152" i="10"/>
  <c r="P152" i="10"/>
  <c r="O152" i="10"/>
  <c r="S151" i="10"/>
  <c r="R151" i="10"/>
  <c r="Q151" i="10"/>
  <c r="P151" i="10"/>
  <c r="S150" i="10"/>
  <c r="R150" i="10"/>
  <c r="Q150" i="10"/>
  <c r="P150" i="10"/>
  <c r="S149" i="10"/>
  <c r="R149" i="10"/>
  <c r="Q149" i="10"/>
  <c r="P149" i="10"/>
  <c r="S148" i="10"/>
  <c r="R148" i="10"/>
  <c r="Q148" i="10"/>
  <c r="P148" i="10"/>
  <c r="S147" i="10"/>
  <c r="R147" i="10"/>
  <c r="Q147" i="10"/>
  <c r="P147" i="10"/>
  <c r="S146" i="10"/>
  <c r="R146" i="10"/>
  <c r="Q146" i="10"/>
  <c r="P146" i="10"/>
  <c r="S145" i="10"/>
  <c r="R145" i="10"/>
  <c r="Q145" i="10"/>
  <c r="P145" i="10"/>
  <c r="S144" i="10"/>
  <c r="R144" i="10"/>
  <c r="Q144" i="10"/>
  <c r="P144" i="10"/>
  <c r="S143" i="10"/>
  <c r="R143" i="10"/>
  <c r="Q143" i="10"/>
  <c r="P143" i="10"/>
  <c r="S142" i="10"/>
  <c r="R142" i="10"/>
  <c r="Q142" i="10"/>
  <c r="O142" i="10" s="1"/>
  <c r="P142" i="10"/>
  <c r="S141" i="10"/>
  <c r="R141" i="10"/>
  <c r="Q141" i="10"/>
  <c r="P141" i="10"/>
  <c r="S140" i="10"/>
  <c r="R140" i="10"/>
  <c r="Q140" i="10"/>
  <c r="P140" i="10"/>
  <c r="S139" i="10"/>
  <c r="R139" i="10"/>
  <c r="Q139" i="10"/>
  <c r="P139" i="10"/>
  <c r="S138" i="10"/>
  <c r="R138" i="10"/>
  <c r="Q138" i="10"/>
  <c r="P138" i="10"/>
  <c r="S137" i="10"/>
  <c r="R137" i="10"/>
  <c r="O137" i="10" s="1"/>
  <c r="Q137" i="10"/>
  <c r="P137" i="10"/>
  <c r="S136" i="10"/>
  <c r="R136" i="10"/>
  <c r="Q136" i="10"/>
  <c r="P136" i="10"/>
  <c r="S135" i="10"/>
  <c r="R135" i="10"/>
  <c r="O135" i="10" s="1"/>
  <c r="Q135" i="10"/>
  <c r="P135" i="10"/>
  <c r="S134" i="10"/>
  <c r="R134" i="10"/>
  <c r="O134" i="10" s="1"/>
  <c r="Q134" i="10"/>
  <c r="P134" i="10"/>
  <c r="S133" i="10"/>
  <c r="R133" i="10"/>
  <c r="Q133" i="10"/>
  <c r="P133" i="10"/>
  <c r="S132" i="10"/>
  <c r="R132" i="10"/>
  <c r="Q132" i="10"/>
  <c r="P132" i="10"/>
  <c r="S131" i="10"/>
  <c r="R131" i="10"/>
  <c r="Q131" i="10"/>
  <c r="P131" i="10"/>
  <c r="S130" i="10"/>
  <c r="R130" i="10"/>
  <c r="Q130" i="10"/>
  <c r="P130" i="10"/>
  <c r="S129" i="10"/>
  <c r="R129" i="10"/>
  <c r="Q129" i="10"/>
  <c r="P129" i="10"/>
  <c r="S128" i="10"/>
  <c r="R128" i="10"/>
  <c r="Q128" i="10"/>
  <c r="P128" i="10"/>
  <c r="S127" i="10"/>
  <c r="R127" i="10"/>
  <c r="Q127" i="10"/>
  <c r="P127" i="10"/>
  <c r="S126" i="10"/>
  <c r="R126" i="10"/>
  <c r="Q126" i="10"/>
  <c r="O126" i="10" s="1"/>
  <c r="P126" i="10"/>
  <c r="S125" i="10"/>
  <c r="R125" i="10"/>
  <c r="Q125" i="10"/>
  <c r="P125" i="10"/>
  <c r="S124" i="10"/>
  <c r="R124" i="10"/>
  <c r="Q124" i="10"/>
  <c r="P124" i="10"/>
  <c r="S123" i="10"/>
  <c r="R123" i="10"/>
  <c r="Q123" i="10"/>
  <c r="P123" i="10"/>
  <c r="S122" i="10"/>
  <c r="R122" i="10"/>
  <c r="Q122" i="10"/>
  <c r="P122" i="10"/>
  <c r="S121" i="10"/>
  <c r="R121" i="10"/>
  <c r="Q121" i="10"/>
  <c r="P121" i="10"/>
  <c r="S120" i="10"/>
  <c r="R120" i="10"/>
  <c r="Q120" i="10"/>
  <c r="P120" i="10"/>
  <c r="S119" i="10"/>
  <c r="R119" i="10"/>
  <c r="Q119" i="10"/>
  <c r="P119" i="10"/>
  <c r="S118" i="10"/>
  <c r="R118" i="10"/>
  <c r="Q118" i="10"/>
  <c r="P118" i="10"/>
  <c r="S117" i="10"/>
  <c r="R117" i="10"/>
  <c r="Q117" i="10"/>
  <c r="P117" i="10"/>
  <c r="S116" i="10"/>
  <c r="O116" i="10" s="1"/>
  <c r="R116" i="10"/>
  <c r="Q116" i="10"/>
  <c r="P116" i="10"/>
  <c r="S115" i="10"/>
  <c r="R115" i="10"/>
  <c r="Q115" i="10"/>
  <c r="P115" i="10"/>
  <c r="O115" i="10"/>
  <c r="S114" i="10"/>
  <c r="R114" i="10"/>
  <c r="Q114" i="10"/>
  <c r="P114" i="10"/>
  <c r="O114" i="10"/>
  <c r="S113" i="10"/>
  <c r="R113" i="10"/>
  <c r="Q113" i="10"/>
  <c r="P113" i="10"/>
  <c r="S112" i="10"/>
  <c r="R112" i="10"/>
  <c r="Q112" i="10"/>
  <c r="P112" i="10"/>
  <c r="S111" i="10"/>
  <c r="R111" i="10"/>
  <c r="Q111" i="10"/>
  <c r="P111" i="10"/>
  <c r="S110" i="10"/>
  <c r="R110" i="10"/>
  <c r="Q110" i="10"/>
  <c r="P110" i="10"/>
  <c r="S109" i="10"/>
  <c r="R109" i="10"/>
  <c r="Q109" i="10"/>
  <c r="P109" i="10"/>
  <c r="S108" i="10"/>
  <c r="R108" i="10"/>
  <c r="Q108" i="10"/>
  <c r="P108" i="10"/>
  <c r="S107" i="10"/>
  <c r="R107" i="10"/>
  <c r="Q107" i="10"/>
  <c r="P107" i="10"/>
  <c r="S106" i="10"/>
  <c r="R106" i="10"/>
  <c r="Q106" i="10"/>
  <c r="O106" i="10" s="1"/>
  <c r="P106" i="10"/>
  <c r="S105" i="10"/>
  <c r="R105" i="10"/>
  <c r="Q105" i="10"/>
  <c r="P105" i="10"/>
  <c r="S104" i="10"/>
  <c r="R104" i="10"/>
  <c r="Q104" i="10"/>
  <c r="P104" i="10"/>
  <c r="O104" i="10"/>
  <c r="S103" i="10"/>
  <c r="R103" i="10"/>
  <c r="Q103" i="10"/>
  <c r="P103" i="10"/>
  <c r="S102" i="10"/>
  <c r="R102" i="10"/>
  <c r="Q102" i="10"/>
  <c r="P102" i="10"/>
  <c r="S101" i="10"/>
  <c r="R101" i="10"/>
  <c r="Q101" i="10"/>
  <c r="P101" i="10"/>
  <c r="S100" i="10"/>
  <c r="R100" i="10"/>
  <c r="Q100" i="10"/>
  <c r="P100" i="10"/>
  <c r="S99" i="10"/>
  <c r="R99" i="10"/>
  <c r="O99" i="10" s="1"/>
  <c r="Q99" i="10"/>
  <c r="P99" i="10"/>
  <c r="S98" i="10"/>
  <c r="R98" i="10"/>
  <c r="Q98" i="10"/>
  <c r="P98" i="10"/>
  <c r="S97" i="10"/>
  <c r="R97" i="10"/>
  <c r="O97" i="10" s="1"/>
  <c r="Q97" i="10"/>
  <c r="P97" i="10"/>
  <c r="S96" i="10"/>
  <c r="R96" i="10"/>
  <c r="O96" i="10" s="1"/>
  <c r="Q96" i="10"/>
  <c r="P96" i="10"/>
  <c r="S95" i="10"/>
  <c r="R95" i="10"/>
  <c r="Q95" i="10"/>
  <c r="P95" i="10"/>
  <c r="S94" i="10"/>
  <c r="R94" i="10"/>
  <c r="Q94" i="10"/>
  <c r="O94" i="10" s="1"/>
  <c r="P94" i="10"/>
  <c r="S93" i="10"/>
  <c r="R93" i="10"/>
  <c r="Q93" i="10"/>
  <c r="P93" i="10"/>
  <c r="S92" i="10"/>
  <c r="R92" i="10"/>
  <c r="Q92" i="10"/>
  <c r="P92" i="10"/>
  <c r="O92" i="10"/>
  <c r="S91" i="10"/>
  <c r="R91" i="10"/>
  <c r="Q91" i="10"/>
  <c r="P91" i="10"/>
  <c r="O91" i="10"/>
  <c r="S90" i="10"/>
  <c r="R90" i="10"/>
  <c r="Q90" i="10"/>
  <c r="P90" i="10"/>
  <c r="S89" i="10"/>
  <c r="R89" i="10"/>
  <c r="Q89" i="10"/>
  <c r="P89" i="10"/>
  <c r="S88" i="10"/>
  <c r="R88" i="10"/>
  <c r="Q88" i="10"/>
  <c r="P88" i="10"/>
  <c r="S87" i="10"/>
  <c r="R87" i="10"/>
  <c r="Q87" i="10"/>
  <c r="P87" i="10"/>
  <c r="O87" i="10"/>
  <c r="S86" i="10"/>
  <c r="R86" i="10"/>
  <c r="Q86" i="10"/>
  <c r="P86" i="10"/>
  <c r="S85" i="10"/>
  <c r="R85" i="10"/>
  <c r="O85" i="10" s="1"/>
  <c r="Q85" i="10"/>
  <c r="P85" i="10"/>
  <c r="S84" i="10"/>
  <c r="R84" i="10"/>
  <c r="O84" i="10" s="1"/>
  <c r="Q84" i="10"/>
  <c r="P84" i="10"/>
  <c r="S83" i="10"/>
  <c r="R83" i="10"/>
  <c r="Q83" i="10"/>
  <c r="P83" i="10"/>
  <c r="S82" i="10"/>
  <c r="R82" i="10"/>
  <c r="Q82" i="10"/>
  <c r="O82" i="10" s="1"/>
  <c r="P82" i="10"/>
  <c r="S81" i="10"/>
  <c r="R81" i="10"/>
  <c r="Q81" i="10"/>
  <c r="P81" i="10"/>
  <c r="S80" i="10"/>
  <c r="R80" i="10"/>
  <c r="Q80" i="10"/>
  <c r="P80" i="10"/>
  <c r="S79" i="10"/>
  <c r="R79" i="10"/>
  <c r="Q79" i="10"/>
  <c r="P79" i="10"/>
  <c r="S78" i="10"/>
  <c r="R78" i="10"/>
  <c r="Q78" i="10"/>
  <c r="P78" i="10"/>
  <c r="O78" i="10"/>
  <c r="S77" i="10"/>
  <c r="R77" i="10"/>
  <c r="Q77" i="10"/>
  <c r="P77" i="10"/>
  <c r="S76" i="10"/>
  <c r="R76" i="10"/>
  <c r="Q76" i="10"/>
  <c r="P76" i="10"/>
  <c r="O76" i="10"/>
  <c r="S75" i="10"/>
  <c r="R75" i="10"/>
  <c r="Q75" i="10"/>
  <c r="P75" i="10"/>
  <c r="S74" i="10"/>
  <c r="R74" i="10"/>
  <c r="Q74" i="10"/>
  <c r="P74" i="10"/>
  <c r="S73" i="10"/>
  <c r="R73" i="10"/>
  <c r="Q73" i="10"/>
  <c r="P73" i="10"/>
  <c r="S72" i="10"/>
  <c r="R72" i="10"/>
  <c r="Q72" i="10"/>
  <c r="O72" i="10" s="1"/>
  <c r="P72" i="10"/>
  <c r="S71" i="10"/>
  <c r="R71" i="10"/>
  <c r="Q71" i="10"/>
  <c r="P71" i="10"/>
  <c r="S70" i="10"/>
  <c r="R70" i="10"/>
  <c r="Q70" i="10"/>
  <c r="P70" i="10"/>
  <c r="S69" i="10"/>
  <c r="R69" i="10"/>
  <c r="Q69" i="10"/>
  <c r="P69" i="10"/>
  <c r="S68" i="10"/>
  <c r="R68" i="10"/>
  <c r="Q68" i="10"/>
  <c r="P68" i="10"/>
  <c r="S67" i="10"/>
  <c r="R67" i="10"/>
  <c r="Q67" i="10"/>
  <c r="P67" i="10"/>
  <c r="S66" i="10"/>
  <c r="R66" i="10"/>
  <c r="Q66" i="10"/>
  <c r="P66" i="10"/>
  <c r="S65" i="10"/>
  <c r="R65" i="10"/>
  <c r="Q65" i="10"/>
  <c r="P65" i="10"/>
  <c r="S64" i="10"/>
  <c r="R64" i="10"/>
  <c r="Q64" i="10"/>
  <c r="P64" i="10"/>
  <c r="S63" i="10"/>
  <c r="R63" i="10"/>
  <c r="Q63" i="10"/>
  <c r="P63" i="10"/>
  <c r="S62" i="10"/>
  <c r="R62" i="10"/>
  <c r="Q62" i="10"/>
  <c r="O62" i="10" s="1"/>
  <c r="P62" i="10"/>
  <c r="S61" i="10"/>
  <c r="R61" i="10"/>
  <c r="Q61" i="10"/>
  <c r="P61" i="10"/>
  <c r="S60" i="10"/>
  <c r="R60" i="10"/>
  <c r="Q60" i="10"/>
  <c r="P60" i="10"/>
  <c r="O60" i="10"/>
  <c r="S59" i="10"/>
  <c r="R59" i="10"/>
  <c r="Q59" i="10"/>
  <c r="P59" i="10"/>
  <c r="S58" i="10"/>
  <c r="R58" i="10"/>
  <c r="Q58" i="10"/>
  <c r="P58" i="10"/>
  <c r="S57" i="10"/>
  <c r="R57" i="10"/>
  <c r="Q57" i="10"/>
  <c r="P57" i="10"/>
  <c r="O57" i="10"/>
  <c r="S56" i="10"/>
  <c r="R56" i="10"/>
  <c r="Q56" i="10"/>
  <c r="P56" i="10"/>
  <c r="O56" i="10"/>
  <c r="S55" i="10"/>
  <c r="R55" i="10"/>
  <c r="Q55" i="10"/>
  <c r="P55" i="10"/>
  <c r="S54" i="10"/>
  <c r="R54" i="10"/>
  <c r="Q54" i="10"/>
  <c r="P54" i="10"/>
  <c r="O54" i="10" s="1"/>
  <c r="S53" i="10"/>
  <c r="R53" i="10"/>
  <c r="Q53" i="10"/>
  <c r="P53" i="10"/>
  <c r="S52" i="10"/>
  <c r="R52" i="10"/>
  <c r="Q52" i="10"/>
  <c r="P52" i="10"/>
  <c r="S51" i="10"/>
  <c r="R51" i="10"/>
  <c r="Q51" i="10"/>
  <c r="P51" i="10"/>
  <c r="S50" i="10"/>
  <c r="R50" i="10"/>
  <c r="Q50" i="10"/>
  <c r="O50" i="10" s="1"/>
  <c r="P50" i="10"/>
  <c r="S49" i="10"/>
  <c r="R49" i="10"/>
  <c r="Q49" i="10"/>
  <c r="P49" i="10"/>
  <c r="S48" i="10"/>
  <c r="R48" i="10"/>
  <c r="Q48" i="10"/>
  <c r="P48" i="10"/>
  <c r="S47" i="10"/>
  <c r="R47" i="10"/>
  <c r="Q47" i="10"/>
  <c r="P47" i="10"/>
  <c r="S46" i="10"/>
  <c r="R46" i="10"/>
  <c r="Q46" i="10"/>
  <c r="P46" i="10"/>
  <c r="S45" i="10"/>
  <c r="R45" i="10"/>
  <c r="Q45" i="10"/>
  <c r="P45" i="10"/>
  <c r="S44" i="10"/>
  <c r="R44" i="10"/>
  <c r="Q44" i="10"/>
  <c r="P44" i="10"/>
  <c r="S43" i="10"/>
  <c r="R43" i="10"/>
  <c r="Q43" i="10"/>
  <c r="P43" i="10"/>
  <c r="S42" i="10"/>
  <c r="R42" i="10"/>
  <c r="Q42" i="10"/>
  <c r="P42" i="10"/>
  <c r="S41" i="10"/>
  <c r="R41" i="10"/>
  <c r="Q41" i="10"/>
  <c r="P41" i="10"/>
  <c r="S40" i="10"/>
  <c r="R40" i="10"/>
  <c r="Q40" i="10"/>
  <c r="O40" i="10" s="1"/>
  <c r="P40" i="10"/>
  <c r="S39" i="10"/>
  <c r="R39" i="10"/>
  <c r="Q39" i="10"/>
  <c r="P39" i="10"/>
  <c r="S38" i="10"/>
  <c r="R38" i="10"/>
  <c r="Q38" i="10"/>
  <c r="O38" i="10" s="1"/>
  <c r="P38" i="10"/>
  <c r="S37" i="10"/>
  <c r="R37" i="10"/>
  <c r="Q37" i="10"/>
  <c r="P37" i="10"/>
  <c r="S36" i="10"/>
  <c r="R36" i="10"/>
  <c r="Q36" i="10"/>
  <c r="O36" i="10" s="1"/>
  <c r="P36" i="10"/>
  <c r="S35" i="10"/>
  <c r="R35" i="10"/>
  <c r="Q35" i="10"/>
  <c r="P35" i="10"/>
  <c r="S34" i="10"/>
  <c r="R34" i="10"/>
  <c r="Q34" i="10"/>
  <c r="O34" i="10" s="1"/>
  <c r="P34" i="10"/>
  <c r="S33" i="10"/>
  <c r="R33" i="10"/>
  <c r="Q33" i="10"/>
  <c r="P33" i="10"/>
  <c r="S32" i="10"/>
  <c r="R32" i="10"/>
  <c r="Q32" i="10"/>
  <c r="P32" i="10"/>
  <c r="S31" i="10"/>
  <c r="R31" i="10"/>
  <c r="Q31" i="10"/>
  <c r="P31" i="10"/>
  <c r="S30" i="10"/>
  <c r="R30" i="10"/>
  <c r="Q30" i="10"/>
  <c r="O30" i="10" s="1"/>
  <c r="P30" i="10"/>
  <c r="S29" i="10"/>
  <c r="R29" i="10"/>
  <c r="Q29" i="10"/>
  <c r="P29" i="10"/>
  <c r="S28" i="10"/>
  <c r="R28" i="10"/>
  <c r="Q28" i="10"/>
  <c r="O28" i="10" s="1"/>
  <c r="P28" i="10"/>
  <c r="S27" i="10"/>
  <c r="R27" i="10"/>
  <c r="Q27" i="10"/>
  <c r="P27" i="10"/>
  <c r="S26" i="10"/>
  <c r="R26" i="10"/>
  <c r="Q26" i="10"/>
  <c r="P26" i="10"/>
  <c r="S25" i="10"/>
  <c r="R25" i="10"/>
  <c r="Q25" i="10"/>
  <c r="P25" i="10"/>
  <c r="S24" i="10"/>
  <c r="R24" i="10"/>
  <c r="Q24" i="10"/>
  <c r="P24" i="10"/>
  <c r="O24" i="10"/>
  <c r="S23" i="10"/>
  <c r="R23" i="10"/>
  <c r="Q23" i="10"/>
  <c r="P23" i="10"/>
  <c r="S22" i="10"/>
  <c r="R22" i="10"/>
  <c r="Q22" i="10"/>
  <c r="P22" i="10"/>
  <c r="S21" i="10"/>
  <c r="R21" i="10"/>
  <c r="Q21" i="10"/>
  <c r="P21" i="10"/>
  <c r="S20" i="10"/>
  <c r="R20" i="10"/>
  <c r="Q20" i="10"/>
  <c r="P20" i="10"/>
  <c r="S19" i="10"/>
  <c r="R19" i="10"/>
  <c r="Q19" i="10"/>
  <c r="P19" i="10"/>
  <c r="S18" i="10"/>
  <c r="R18" i="10"/>
  <c r="Q18" i="10"/>
  <c r="P18" i="10"/>
  <c r="S17" i="10"/>
  <c r="R17" i="10"/>
  <c r="Q17" i="10"/>
  <c r="P17" i="10"/>
  <c r="S16" i="10"/>
  <c r="R16" i="10"/>
  <c r="Q16" i="10"/>
  <c r="P16" i="10"/>
  <c r="S15" i="10"/>
  <c r="R15" i="10"/>
  <c r="Q15" i="10"/>
  <c r="P15" i="10"/>
  <c r="S14" i="10"/>
  <c r="R14" i="10"/>
  <c r="Q14" i="10"/>
  <c r="P14" i="10"/>
  <c r="S13" i="10"/>
  <c r="R13" i="10"/>
  <c r="Q13" i="10"/>
  <c r="P13" i="10"/>
  <c r="S12" i="10"/>
  <c r="R12" i="10"/>
  <c r="Q12" i="10"/>
  <c r="P12" i="10"/>
  <c r="S11" i="10"/>
  <c r="R11" i="10"/>
  <c r="Q11" i="10"/>
  <c r="P11" i="10"/>
  <c r="R10" i="10"/>
  <c r="Q10" i="10"/>
  <c r="O10" i="10" s="1"/>
  <c r="P10" i="10"/>
  <c r="S9" i="10"/>
  <c r="R9" i="10"/>
  <c r="Q9" i="10"/>
  <c r="P9" i="10"/>
  <c r="S8" i="10"/>
  <c r="R8" i="10"/>
  <c r="Q8" i="10"/>
  <c r="O8" i="10" s="1"/>
  <c r="P8" i="10"/>
  <c r="S7" i="10"/>
  <c r="R7" i="10"/>
  <c r="Q7" i="10"/>
  <c r="P7" i="10"/>
  <c r="S6" i="10"/>
  <c r="R6" i="10"/>
  <c r="Q6" i="10"/>
  <c r="O6" i="10" s="1"/>
  <c r="P6" i="10"/>
  <c r="S5" i="10"/>
  <c r="R5" i="10"/>
  <c r="Q5" i="10"/>
  <c r="P5" i="10"/>
  <c r="S4" i="10"/>
  <c r="R4" i="10"/>
  <c r="Q4" i="10"/>
  <c r="O4" i="10" s="1"/>
  <c r="P4" i="10"/>
  <c r="S3" i="10"/>
  <c r="R3" i="10"/>
  <c r="Q3" i="10"/>
  <c r="P3" i="10"/>
  <c r="S2" i="10"/>
  <c r="R2" i="10"/>
  <c r="Q2" i="10"/>
  <c r="O2" i="10" s="1"/>
  <c r="P2" i="10"/>
  <c r="S1" i="10"/>
  <c r="R1" i="10"/>
  <c r="Q1" i="10"/>
  <c r="M10" i="10"/>
  <c r="S10" i="10" s="1"/>
  <c r="O52" i="10" l="1"/>
  <c r="O74" i="10"/>
  <c r="O79" i="10"/>
  <c r="O86" i="10"/>
  <c r="O100" i="10"/>
  <c r="O118" i="10"/>
  <c r="O119" i="10"/>
  <c r="O121" i="10"/>
  <c r="O128" i="10"/>
  <c r="O138" i="10"/>
  <c r="O162" i="10"/>
  <c r="O163" i="10"/>
  <c r="O184" i="10"/>
  <c r="O185" i="10"/>
  <c r="O208" i="10"/>
  <c r="O209" i="10"/>
  <c r="O46" i="10"/>
  <c r="O47" i="10"/>
  <c r="O49" i="10"/>
  <c r="O68" i="10"/>
  <c r="O69" i="10"/>
  <c r="O71" i="10"/>
  <c r="O90" i="10"/>
  <c r="O112" i="10"/>
  <c r="O113" i="10"/>
  <c r="O124" i="10"/>
  <c r="O132" i="10"/>
  <c r="O150" i="10"/>
  <c r="O151" i="10"/>
  <c r="O178" i="10"/>
  <c r="O202" i="10"/>
  <c r="O12" i="10"/>
  <c r="O44" i="10"/>
  <c r="O58" i="10"/>
  <c r="O66" i="10"/>
  <c r="O88" i="10"/>
  <c r="O102" i="10"/>
  <c r="O110" i="10"/>
  <c r="O122" i="10"/>
  <c r="O140" i="10"/>
  <c r="O148" i="10"/>
  <c r="O164" i="10"/>
  <c r="O166" i="10"/>
  <c r="O176" i="10"/>
  <c r="O177" i="10"/>
  <c r="O186" i="10"/>
  <c r="O188" i="10"/>
  <c r="O200" i="10"/>
  <c r="O201" i="10"/>
  <c r="O210" i="10"/>
  <c r="O212" i="10"/>
  <c r="N221" i="4"/>
  <c r="N3" i="4" s="1"/>
  <c r="E229" i="4" s="1"/>
  <c r="B224" i="4" s="1"/>
  <c r="O3" i="10"/>
  <c r="O42" i="10"/>
  <c r="O64" i="10"/>
  <c r="O108" i="10"/>
  <c r="O130" i="10"/>
  <c r="O144" i="10"/>
  <c r="O146" i="10"/>
  <c r="O25" i="10"/>
  <c r="O27" i="10"/>
  <c r="O29" i="10"/>
  <c r="O31" i="10"/>
  <c r="O33" i="10"/>
  <c r="O35" i="10"/>
  <c r="O37" i="10"/>
  <c r="O39" i="10"/>
  <c r="O41" i="10"/>
  <c r="O55" i="10"/>
  <c r="O61" i="10"/>
  <c r="O63" i="10"/>
  <c r="O77" i="10"/>
  <c r="O80" i="10"/>
  <c r="O105" i="10"/>
  <c r="O107" i="10"/>
  <c r="O127" i="10"/>
  <c r="O129" i="10"/>
  <c r="O143" i="10"/>
  <c r="O172" i="10"/>
  <c r="O196" i="10"/>
  <c r="O48" i="10"/>
  <c r="O70" i="10"/>
  <c r="O98" i="10"/>
  <c r="O120" i="10"/>
  <c r="O136" i="10"/>
  <c r="O180" i="10"/>
  <c r="O204" i="10"/>
  <c r="O215" i="10"/>
  <c r="O179" i="10"/>
  <c r="O187" i="10"/>
  <c r="O195" i="10"/>
  <c r="O203" i="10"/>
  <c r="O211" i="10"/>
  <c r="O139" i="10"/>
  <c r="O147" i="10"/>
  <c r="O167" i="10"/>
  <c r="O173" i="10"/>
  <c r="O181" i="10"/>
  <c r="O189" i="10"/>
  <c r="O197" i="10"/>
  <c r="O205" i="10"/>
  <c r="O145" i="10"/>
  <c r="O165" i="10"/>
  <c r="O171" i="10"/>
  <c r="O5" i="10"/>
  <c r="O7" i="10"/>
  <c r="O9" i="10"/>
  <c r="O11" i="10"/>
  <c r="O14" i="10"/>
  <c r="O16" i="10"/>
  <c r="O18" i="10"/>
  <c r="O20" i="10"/>
  <c r="O22" i="10"/>
  <c r="O32" i="10"/>
  <c r="O43" i="10"/>
  <c r="O51" i="10"/>
  <c r="O65" i="10"/>
  <c r="O73" i="10"/>
  <c r="O81" i="10"/>
  <c r="O93" i="10"/>
  <c r="O101" i="10"/>
  <c r="O109" i="10"/>
  <c r="O123" i="10"/>
  <c r="O131" i="10"/>
  <c r="O13" i="10"/>
  <c r="O15" i="10"/>
  <c r="O17" i="10"/>
  <c r="O19" i="10"/>
  <c r="O21" i="10"/>
  <c r="O23" i="10"/>
  <c r="O26" i="10"/>
  <c r="O45" i="10"/>
  <c r="O53" i="10"/>
  <c r="O59" i="10"/>
  <c r="O67" i="10"/>
  <c r="O75" i="10"/>
  <c r="O83" i="10"/>
  <c r="O89" i="10"/>
  <c r="O95" i="10"/>
  <c r="O103" i="10"/>
  <c r="O111" i="10"/>
  <c r="O117" i="10"/>
  <c r="O125" i="10"/>
  <c r="O133" i="10"/>
  <c r="O141" i="10"/>
  <c r="O149" i="10"/>
  <c r="O155" i="10"/>
  <c r="O161" i="10"/>
  <c r="O175" i="10"/>
  <c r="O183" i="10"/>
  <c r="O191" i="10"/>
  <c r="O199" i="10"/>
  <c r="O207" i="10"/>
  <c r="P1" i="10"/>
  <c r="O1" i="10"/>
  <c r="M13" i="4" l="1"/>
  <c r="Q220" i="4"/>
  <c r="P220" i="4"/>
  <c r="O220" i="4"/>
  <c r="Q219" i="4"/>
  <c r="P219" i="4"/>
  <c r="O219" i="4"/>
  <c r="Q218" i="4"/>
  <c r="P218" i="4"/>
  <c r="O218" i="4"/>
  <c r="Q217" i="4"/>
  <c r="P217" i="4"/>
  <c r="O217" i="4"/>
  <c r="Q216" i="4"/>
  <c r="P216" i="4"/>
  <c r="O216" i="4"/>
  <c r="Q215" i="4"/>
  <c r="P215" i="4"/>
  <c r="O215" i="4"/>
  <c r="Q214" i="4"/>
  <c r="P214" i="4"/>
  <c r="O214" i="4"/>
  <c r="Q213" i="4"/>
  <c r="P213" i="4"/>
  <c r="O213" i="4"/>
  <c r="Q212" i="4"/>
  <c r="P212" i="4"/>
  <c r="O212" i="4"/>
  <c r="Q211" i="4"/>
  <c r="P211" i="4"/>
  <c r="O211" i="4"/>
  <c r="Q210" i="4"/>
  <c r="P210" i="4"/>
  <c r="O210" i="4"/>
  <c r="Q209" i="4"/>
  <c r="P209" i="4"/>
  <c r="O209" i="4"/>
  <c r="Q208" i="4"/>
  <c r="P208" i="4"/>
  <c r="O208" i="4"/>
  <c r="Q207" i="4"/>
  <c r="P207" i="4"/>
  <c r="O207" i="4"/>
  <c r="Q206" i="4"/>
  <c r="P206" i="4"/>
  <c r="O206" i="4"/>
  <c r="Q205" i="4"/>
  <c r="P205" i="4"/>
  <c r="O205" i="4"/>
  <c r="Q204" i="4"/>
  <c r="P204" i="4"/>
  <c r="O204" i="4"/>
  <c r="Q203" i="4"/>
  <c r="P203" i="4"/>
  <c r="O203" i="4"/>
  <c r="Q202" i="4"/>
  <c r="P202" i="4"/>
  <c r="O202" i="4"/>
  <c r="Q201" i="4"/>
  <c r="P201" i="4"/>
  <c r="O201" i="4"/>
  <c r="Q200" i="4"/>
  <c r="P200" i="4"/>
  <c r="O200" i="4"/>
  <c r="Q199" i="4"/>
  <c r="P199" i="4"/>
  <c r="O199" i="4"/>
  <c r="Q198" i="4"/>
  <c r="P198" i="4"/>
  <c r="O198" i="4"/>
  <c r="Q197" i="4"/>
  <c r="P197" i="4"/>
  <c r="O197" i="4"/>
  <c r="Q196" i="4"/>
  <c r="P196" i="4"/>
  <c r="O196" i="4"/>
  <c r="Q195" i="4"/>
  <c r="P195" i="4"/>
  <c r="O195" i="4"/>
  <c r="Q194" i="4"/>
  <c r="P194" i="4"/>
  <c r="O194" i="4"/>
  <c r="Q193" i="4"/>
  <c r="P193" i="4"/>
  <c r="O193" i="4"/>
  <c r="Q192" i="4"/>
  <c r="P192" i="4"/>
  <c r="O192" i="4"/>
  <c r="Q191" i="4"/>
  <c r="P191" i="4"/>
  <c r="O191" i="4"/>
  <c r="Q190" i="4"/>
  <c r="P190" i="4"/>
  <c r="O190" i="4"/>
  <c r="Q189" i="4"/>
  <c r="P189" i="4"/>
  <c r="O189" i="4"/>
  <c r="Q188" i="4"/>
  <c r="P188" i="4"/>
  <c r="O188" i="4"/>
  <c r="Q187" i="4"/>
  <c r="P187" i="4"/>
  <c r="O187" i="4"/>
  <c r="Q186" i="4"/>
  <c r="P186" i="4"/>
  <c r="O186" i="4"/>
  <c r="Q185" i="4"/>
  <c r="P185" i="4"/>
  <c r="O185" i="4"/>
  <c r="Q184" i="4"/>
  <c r="P184" i="4"/>
  <c r="O184" i="4"/>
  <c r="Q183" i="4"/>
  <c r="P183" i="4"/>
  <c r="O183" i="4"/>
  <c r="Q182" i="4"/>
  <c r="P182" i="4"/>
  <c r="O182" i="4"/>
  <c r="Q181" i="4"/>
  <c r="P181" i="4"/>
  <c r="O181" i="4"/>
  <c r="Q180" i="4"/>
  <c r="P180" i="4"/>
  <c r="O180" i="4"/>
  <c r="Q179" i="4"/>
  <c r="P179" i="4"/>
  <c r="O179" i="4"/>
  <c r="Q178" i="4"/>
  <c r="P178" i="4"/>
  <c r="O178" i="4"/>
  <c r="Q177" i="4"/>
  <c r="P177" i="4"/>
  <c r="O177" i="4"/>
  <c r="Q176" i="4"/>
  <c r="P176" i="4"/>
  <c r="O176" i="4"/>
  <c r="Q175" i="4"/>
  <c r="P175" i="4"/>
  <c r="O175" i="4"/>
  <c r="Q174" i="4"/>
  <c r="P174" i="4"/>
  <c r="O174" i="4"/>
  <c r="Q173" i="4"/>
  <c r="P173" i="4"/>
  <c r="O173" i="4"/>
  <c r="Q172" i="4"/>
  <c r="P172" i="4"/>
  <c r="O172" i="4"/>
  <c r="Q171" i="4"/>
  <c r="P171" i="4"/>
  <c r="O171" i="4"/>
  <c r="Q170" i="4"/>
  <c r="P170" i="4"/>
  <c r="O170" i="4"/>
  <c r="Q169" i="4"/>
  <c r="P169" i="4"/>
  <c r="O169" i="4"/>
  <c r="Q168" i="4"/>
  <c r="P168" i="4"/>
  <c r="O168" i="4"/>
  <c r="Q167" i="4"/>
  <c r="P167" i="4"/>
  <c r="O167" i="4"/>
  <c r="Q166" i="4"/>
  <c r="P166" i="4"/>
  <c r="O166" i="4"/>
  <c r="Q165" i="4"/>
  <c r="P165" i="4"/>
  <c r="O165" i="4"/>
  <c r="Q164" i="4"/>
  <c r="P164" i="4"/>
  <c r="O164" i="4"/>
  <c r="Q163" i="4"/>
  <c r="P163" i="4"/>
  <c r="O163" i="4"/>
  <c r="Q162" i="4"/>
  <c r="P162" i="4"/>
  <c r="O162" i="4"/>
  <c r="Q161" i="4"/>
  <c r="P161" i="4"/>
  <c r="O161" i="4"/>
  <c r="Q160" i="4"/>
  <c r="P160" i="4"/>
  <c r="O160" i="4"/>
  <c r="Q159" i="4"/>
  <c r="P159" i="4"/>
  <c r="O159" i="4"/>
  <c r="Q158" i="4"/>
  <c r="P158" i="4"/>
  <c r="O158" i="4"/>
  <c r="Q157" i="4"/>
  <c r="P157" i="4"/>
  <c r="O157" i="4"/>
  <c r="Q156" i="4"/>
  <c r="P156" i="4"/>
  <c r="O156" i="4"/>
  <c r="Q155" i="4"/>
  <c r="P155" i="4"/>
  <c r="O155" i="4"/>
  <c r="Q154" i="4"/>
  <c r="P154" i="4"/>
  <c r="O154" i="4"/>
  <c r="Q153" i="4"/>
  <c r="P153" i="4"/>
  <c r="O153" i="4"/>
  <c r="Q152" i="4"/>
  <c r="P152" i="4"/>
  <c r="O152" i="4"/>
  <c r="Q151" i="4"/>
  <c r="P151" i="4"/>
  <c r="O151" i="4"/>
  <c r="Q150" i="4"/>
  <c r="P150" i="4"/>
  <c r="O150" i="4"/>
  <c r="Q149" i="4"/>
  <c r="P149" i="4"/>
  <c r="O149" i="4"/>
  <c r="Q148" i="4"/>
  <c r="P148" i="4"/>
  <c r="O148" i="4"/>
  <c r="Q147" i="4"/>
  <c r="P147" i="4"/>
  <c r="O147" i="4"/>
  <c r="Q146" i="4"/>
  <c r="P146" i="4"/>
  <c r="O146" i="4"/>
  <c r="Q145" i="4"/>
  <c r="P145" i="4"/>
  <c r="O145" i="4"/>
  <c r="Q144" i="4"/>
  <c r="P144" i="4"/>
  <c r="O144" i="4"/>
  <c r="Q143" i="4"/>
  <c r="P143" i="4"/>
  <c r="O143" i="4"/>
  <c r="Q142" i="4"/>
  <c r="P142" i="4"/>
  <c r="O142" i="4"/>
  <c r="Q141" i="4"/>
  <c r="P141" i="4"/>
  <c r="O141" i="4"/>
  <c r="Q140" i="4"/>
  <c r="P140" i="4"/>
  <c r="O140" i="4"/>
  <c r="Q139" i="4"/>
  <c r="P139" i="4"/>
  <c r="O139" i="4"/>
  <c r="Q138" i="4"/>
  <c r="P138" i="4"/>
  <c r="O138" i="4"/>
  <c r="Q137" i="4"/>
  <c r="P137" i="4"/>
  <c r="O137" i="4"/>
  <c r="Q135" i="4"/>
  <c r="P135" i="4"/>
  <c r="O135" i="4"/>
  <c r="Q133" i="4"/>
  <c r="P133" i="4"/>
  <c r="O133" i="4"/>
  <c r="Q132" i="4"/>
  <c r="P132" i="4"/>
  <c r="O132" i="4"/>
  <c r="Q131" i="4"/>
  <c r="P131" i="4"/>
  <c r="O131" i="4"/>
  <c r="Q130" i="4"/>
  <c r="P130" i="4"/>
  <c r="O130" i="4"/>
  <c r="Q128" i="4"/>
  <c r="P128" i="4"/>
  <c r="O128" i="4"/>
  <c r="Q127" i="4"/>
  <c r="P127" i="4"/>
  <c r="O127" i="4"/>
  <c r="Q126" i="4"/>
  <c r="P126" i="4"/>
  <c r="O126" i="4"/>
  <c r="Q125" i="4"/>
  <c r="P125" i="4"/>
  <c r="O125" i="4"/>
  <c r="Q124" i="4"/>
  <c r="P124" i="4"/>
  <c r="O124" i="4"/>
  <c r="Q123" i="4"/>
  <c r="P123" i="4"/>
  <c r="O123" i="4"/>
  <c r="Q136" i="4"/>
  <c r="P136" i="4"/>
  <c r="O136" i="4"/>
  <c r="Q134" i="4"/>
  <c r="P134" i="4"/>
  <c r="O134" i="4"/>
  <c r="Q129" i="4"/>
  <c r="P129" i="4"/>
  <c r="O129" i="4"/>
  <c r="Q122" i="4"/>
  <c r="P122" i="4"/>
  <c r="O122" i="4"/>
  <c r="Q121" i="4"/>
  <c r="P121" i="4"/>
  <c r="O121" i="4"/>
  <c r="Q120" i="4"/>
  <c r="P120" i="4"/>
  <c r="O120" i="4"/>
  <c r="Q119" i="4"/>
  <c r="P119" i="4"/>
  <c r="O119" i="4"/>
  <c r="Q118" i="4"/>
  <c r="P118" i="4"/>
  <c r="O118" i="4"/>
  <c r="Q117" i="4"/>
  <c r="P117" i="4"/>
  <c r="O117" i="4"/>
  <c r="Q116" i="4"/>
  <c r="P116" i="4"/>
  <c r="O116" i="4"/>
  <c r="Q115" i="4"/>
  <c r="P115" i="4"/>
  <c r="O115" i="4"/>
  <c r="Q114" i="4"/>
  <c r="P114" i="4"/>
  <c r="O114" i="4"/>
  <c r="Q113" i="4"/>
  <c r="P113" i="4"/>
  <c r="O113" i="4"/>
  <c r="Q112" i="4"/>
  <c r="P112" i="4"/>
  <c r="O112" i="4"/>
  <c r="Q111" i="4"/>
  <c r="P111" i="4"/>
  <c r="O111" i="4"/>
  <c r="Q110" i="4"/>
  <c r="P110" i="4"/>
  <c r="O110" i="4"/>
  <c r="Q109" i="4"/>
  <c r="P109" i="4"/>
  <c r="O109" i="4"/>
  <c r="Q108" i="4"/>
  <c r="P108" i="4"/>
  <c r="O108" i="4"/>
  <c r="Q107" i="4"/>
  <c r="P107" i="4"/>
  <c r="O107" i="4"/>
  <c r="Q106" i="4"/>
  <c r="P106" i="4"/>
  <c r="O106" i="4"/>
  <c r="Q105" i="4"/>
  <c r="P105" i="4"/>
  <c r="O105" i="4"/>
  <c r="Q103" i="4"/>
  <c r="P103" i="4"/>
  <c r="O103" i="4"/>
  <c r="Q102" i="4"/>
  <c r="P102" i="4"/>
  <c r="O102" i="4"/>
  <c r="Q101" i="4"/>
  <c r="P101" i="4"/>
  <c r="O101" i="4"/>
  <c r="Q99" i="4"/>
  <c r="P99" i="4"/>
  <c r="O99" i="4"/>
  <c r="Q98" i="4"/>
  <c r="P98" i="4"/>
  <c r="O98" i="4"/>
  <c r="Q96" i="4"/>
  <c r="P96" i="4"/>
  <c r="O96" i="4"/>
  <c r="Q95" i="4"/>
  <c r="P95" i="4"/>
  <c r="O95" i="4"/>
  <c r="Q100" i="4"/>
  <c r="P100" i="4"/>
  <c r="O100" i="4"/>
  <c r="Q94" i="4"/>
  <c r="P94" i="4"/>
  <c r="O94" i="4"/>
  <c r="Q93" i="4"/>
  <c r="P93" i="4"/>
  <c r="O93" i="4"/>
  <c r="Q92" i="4"/>
  <c r="P92" i="4"/>
  <c r="O92" i="4"/>
  <c r="Q91" i="4"/>
  <c r="P91" i="4"/>
  <c r="O91" i="4"/>
  <c r="Q90" i="4"/>
  <c r="P90" i="4"/>
  <c r="O90" i="4"/>
  <c r="Q89" i="4"/>
  <c r="P89" i="4"/>
  <c r="O89" i="4"/>
  <c r="Q88" i="4"/>
  <c r="P88" i="4"/>
  <c r="O88" i="4"/>
  <c r="Q87" i="4"/>
  <c r="P87" i="4"/>
  <c r="O87" i="4"/>
  <c r="Q86" i="4"/>
  <c r="P86" i="4"/>
  <c r="O86" i="4"/>
  <c r="Q85" i="4"/>
  <c r="P85" i="4"/>
  <c r="O85" i="4"/>
  <c r="Q84" i="4"/>
  <c r="P84" i="4"/>
  <c r="O84" i="4"/>
  <c r="Q83" i="4"/>
  <c r="P83" i="4"/>
  <c r="O83" i="4"/>
  <c r="Q82" i="4"/>
  <c r="P82" i="4"/>
  <c r="O82" i="4"/>
  <c r="Q81" i="4"/>
  <c r="P81" i="4"/>
  <c r="O81" i="4"/>
  <c r="Q80" i="4"/>
  <c r="P80" i="4"/>
  <c r="O80" i="4"/>
  <c r="Q79" i="4"/>
  <c r="P79" i="4"/>
  <c r="O79" i="4"/>
  <c r="Q78" i="4"/>
  <c r="P78" i="4"/>
  <c r="O78" i="4"/>
  <c r="Q77" i="4"/>
  <c r="P77" i="4"/>
  <c r="O77" i="4"/>
  <c r="Q76" i="4"/>
  <c r="P76" i="4"/>
  <c r="O76" i="4"/>
  <c r="Q75" i="4"/>
  <c r="P75" i="4"/>
  <c r="O75" i="4"/>
  <c r="Q74" i="4"/>
  <c r="P74" i="4"/>
  <c r="O74" i="4"/>
  <c r="Q73" i="4"/>
  <c r="P73" i="4"/>
  <c r="O73" i="4"/>
  <c r="Q72" i="4"/>
  <c r="P72" i="4"/>
  <c r="O72" i="4"/>
  <c r="Q71" i="4"/>
  <c r="P71" i="4"/>
  <c r="O71" i="4"/>
  <c r="Q70" i="4"/>
  <c r="P70" i="4"/>
  <c r="O70" i="4"/>
  <c r="Q69" i="4"/>
  <c r="P69" i="4"/>
  <c r="O69" i="4"/>
  <c r="Q68" i="4"/>
  <c r="P68" i="4"/>
  <c r="O68" i="4"/>
  <c r="Q67" i="4"/>
  <c r="P67" i="4"/>
  <c r="O67" i="4"/>
  <c r="Q66" i="4"/>
  <c r="P66" i="4"/>
  <c r="O66" i="4"/>
  <c r="Q65" i="4"/>
  <c r="P65" i="4"/>
  <c r="O65" i="4"/>
  <c r="Q64" i="4"/>
  <c r="P64" i="4"/>
  <c r="O64" i="4"/>
  <c r="Q63" i="4"/>
  <c r="P63" i="4"/>
  <c r="O63" i="4"/>
  <c r="Q62" i="4"/>
  <c r="P62" i="4"/>
  <c r="O62" i="4"/>
  <c r="Q61" i="4"/>
  <c r="P61" i="4"/>
  <c r="O61" i="4"/>
  <c r="Q60" i="4"/>
  <c r="P60" i="4"/>
  <c r="O60" i="4"/>
  <c r="Q59" i="4"/>
  <c r="P59" i="4"/>
  <c r="O59" i="4"/>
  <c r="Q58" i="4"/>
  <c r="P58" i="4"/>
  <c r="O58" i="4"/>
  <c r="Q57" i="4"/>
  <c r="P57" i="4"/>
  <c r="O57" i="4"/>
  <c r="Q56" i="4"/>
  <c r="P56" i="4"/>
  <c r="O56" i="4"/>
  <c r="Q55" i="4"/>
  <c r="P55" i="4"/>
  <c r="O55" i="4"/>
  <c r="Q54" i="4"/>
  <c r="P54" i="4"/>
  <c r="O54" i="4"/>
  <c r="Q53" i="4"/>
  <c r="P53" i="4"/>
  <c r="O53" i="4"/>
  <c r="Q52" i="4"/>
  <c r="P52" i="4"/>
  <c r="O52" i="4"/>
  <c r="Q51" i="4"/>
  <c r="P51" i="4"/>
  <c r="O51" i="4"/>
  <c r="Q50" i="4"/>
  <c r="P50" i="4"/>
  <c r="O50" i="4"/>
  <c r="Q104" i="4"/>
  <c r="P104" i="4"/>
  <c r="O104" i="4"/>
  <c r="Q49" i="4"/>
  <c r="P49" i="4"/>
  <c r="O49" i="4"/>
  <c r="Q48" i="4"/>
  <c r="P48" i="4"/>
  <c r="O48" i="4"/>
  <c r="Q47" i="4"/>
  <c r="P47" i="4"/>
  <c r="O47" i="4"/>
  <c r="Q46" i="4"/>
  <c r="P46" i="4"/>
  <c r="O46" i="4"/>
  <c r="Q45" i="4"/>
  <c r="P45" i="4"/>
  <c r="O45" i="4"/>
  <c r="Q44" i="4"/>
  <c r="P44" i="4"/>
  <c r="O44" i="4"/>
  <c r="Q43" i="4"/>
  <c r="P43" i="4"/>
  <c r="O43" i="4"/>
  <c r="Q42" i="4"/>
  <c r="P42" i="4"/>
  <c r="O42" i="4"/>
  <c r="Q41" i="4"/>
  <c r="P41" i="4"/>
  <c r="O41" i="4"/>
  <c r="Q40" i="4"/>
  <c r="P40" i="4"/>
  <c r="O40" i="4"/>
  <c r="Q97" i="4"/>
  <c r="P97" i="4"/>
  <c r="O97" i="4"/>
  <c r="Q39" i="4"/>
  <c r="P39" i="4"/>
  <c r="O39" i="4"/>
  <c r="Q38" i="4"/>
  <c r="P38" i="4"/>
  <c r="O38" i="4"/>
  <c r="Q37" i="4"/>
  <c r="P37" i="4"/>
  <c r="O37" i="4"/>
  <c r="Q36" i="4"/>
  <c r="P36" i="4"/>
  <c r="O36" i="4"/>
  <c r="Q35" i="4"/>
  <c r="P35" i="4"/>
  <c r="O35" i="4"/>
  <c r="Q34" i="4"/>
  <c r="P34" i="4"/>
  <c r="O34" i="4"/>
  <c r="Q33" i="4"/>
  <c r="P33" i="4"/>
  <c r="O33" i="4"/>
  <c r="Q32" i="4"/>
  <c r="P32" i="4"/>
  <c r="O32" i="4"/>
  <c r="Q31" i="4"/>
  <c r="P31" i="4"/>
  <c r="O31" i="4"/>
  <c r="Q30" i="4"/>
  <c r="P30" i="4"/>
  <c r="O30" i="4"/>
  <c r="Q29" i="4"/>
  <c r="P29" i="4"/>
  <c r="O29" i="4"/>
  <c r="Q28" i="4"/>
  <c r="P28" i="4"/>
  <c r="O28" i="4"/>
  <c r="Q27" i="4"/>
  <c r="P27" i="4"/>
  <c r="O27" i="4"/>
  <c r="Q26" i="4"/>
  <c r="P26" i="4"/>
  <c r="O26" i="4"/>
  <c r="Q25" i="4"/>
  <c r="P25" i="4"/>
  <c r="O25" i="4"/>
  <c r="Q24" i="4"/>
  <c r="P24" i="4"/>
  <c r="O24" i="4"/>
  <c r="Q23" i="4"/>
  <c r="P23" i="4"/>
  <c r="O23" i="4"/>
  <c r="Q22" i="4"/>
  <c r="P22" i="4"/>
  <c r="O22" i="4"/>
  <c r="Q21" i="4"/>
  <c r="P21" i="4"/>
  <c r="O21" i="4"/>
  <c r="Q20" i="4"/>
  <c r="P20" i="4"/>
  <c r="O20" i="4"/>
  <c r="Q19" i="4"/>
  <c r="P19" i="4"/>
  <c r="O19" i="4"/>
  <c r="Q18" i="4"/>
  <c r="P18" i="4"/>
  <c r="O18" i="4"/>
  <c r="Q17" i="4"/>
  <c r="P17" i="4"/>
  <c r="O17" i="4"/>
  <c r="Q16" i="4"/>
  <c r="P16" i="4"/>
  <c r="O16" i="4"/>
  <c r="Q15" i="4"/>
  <c r="P15" i="4"/>
  <c r="O15" i="4"/>
  <c r="Q14" i="4"/>
  <c r="P14" i="4"/>
  <c r="O14" i="4"/>
  <c r="Q13" i="4"/>
  <c r="P13" i="4"/>
  <c r="O13" i="4"/>
  <c r="Q12" i="4"/>
  <c r="P12" i="4"/>
  <c r="O12" i="4"/>
  <c r="Q11" i="4"/>
  <c r="P11" i="4"/>
  <c r="O11" i="4"/>
  <c r="Q10" i="4"/>
  <c r="P10" i="4"/>
  <c r="O10" i="4"/>
  <c r="Q9" i="4"/>
  <c r="P9" i="4"/>
  <c r="O9" i="4"/>
  <c r="Q8" i="4"/>
  <c r="P8" i="4"/>
  <c r="O8" i="4"/>
  <c r="Q7" i="4"/>
  <c r="P7" i="4"/>
  <c r="O7" i="4"/>
  <c r="Q6" i="4"/>
  <c r="P6" i="4"/>
  <c r="O6" i="4"/>
  <c r="Q5" i="4"/>
  <c r="P5" i="4"/>
  <c r="O5" i="4"/>
  <c r="S180" i="4" l="1"/>
  <c r="S182" i="4"/>
  <c r="S184" i="4"/>
  <c r="S186" i="4"/>
  <c r="S188" i="4"/>
  <c r="S190" i="4"/>
  <c r="S192" i="4"/>
  <c r="S194" i="4"/>
  <c r="S196" i="4"/>
  <c r="S198" i="4"/>
  <c r="S200" i="4"/>
  <c r="S203" i="4"/>
  <c r="S205" i="4"/>
  <c r="S207" i="4"/>
  <c r="S210" i="4"/>
  <c r="S212" i="4"/>
  <c r="S214" i="4"/>
  <c r="S216" i="4"/>
  <c r="S218" i="4"/>
  <c r="R220" i="4"/>
  <c r="S147" i="4"/>
  <c r="R149" i="4"/>
  <c r="S151" i="4"/>
  <c r="S153" i="4"/>
  <c r="R155" i="4"/>
  <c r="R157" i="4"/>
  <c r="R159" i="4"/>
  <c r="R161" i="4"/>
  <c r="R163" i="4"/>
  <c r="S165" i="4"/>
  <c r="S167" i="4"/>
  <c r="R169" i="4"/>
  <c r="S171" i="4"/>
  <c r="R173" i="4"/>
  <c r="S175" i="4"/>
  <c r="S177" i="4"/>
  <c r="R144" i="4"/>
  <c r="R138" i="4"/>
  <c r="R140" i="4"/>
  <c r="R142" i="4"/>
  <c r="R121" i="4"/>
  <c r="R129" i="4"/>
  <c r="R136" i="4"/>
  <c r="R124" i="4"/>
  <c r="R126" i="4"/>
  <c r="R128" i="4"/>
  <c r="R130" i="4"/>
  <c r="R132" i="4"/>
  <c r="R113" i="4"/>
  <c r="R114" i="4"/>
  <c r="R115" i="4"/>
  <c r="R116" i="4"/>
  <c r="R118" i="4"/>
  <c r="R120" i="4"/>
  <c r="R112" i="4"/>
  <c r="R111" i="4"/>
  <c r="R95" i="4"/>
  <c r="R96" i="4"/>
  <c r="R98" i="4"/>
  <c r="R99" i="4"/>
  <c r="R101" i="4"/>
  <c r="R102" i="4"/>
  <c r="R105" i="4"/>
  <c r="R106" i="4"/>
  <c r="R107" i="4"/>
  <c r="R108" i="4"/>
  <c r="R109" i="4"/>
  <c r="R110" i="4"/>
  <c r="R91" i="4"/>
  <c r="R92" i="4"/>
  <c r="R93" i="4"/>
  <c r="R94" i="4"/>
  <c r="R100" i="4"/>
  <c r="R103" i="4"/>
  <c r="R85" i="4"/>
  <c r="R86" i="4"/>
  <c r="R87" i="4"/>
  <c r="R88" i="4"/>
  <c r="R89" i="4"/>
  <c r="R90" i="4"/>
  <c r="R81" i="4"/>
  <c r="R83" i="4"/>
  <c r="R84" i="4"/>
  <c r="R66" i="4"/>
  <c r="R68" i="4"/>
  <c r="R70" i="4"/>
  <c r="R71" i="4"/>
  <c r="R72" i="4"/>
  <c r="R73" i="4"/>
  <c r="R74" i="4"/>
  <c r="R75" i="4"/>
  <c r="R76" i="4"/>
  <c r="R77" i="4"/>
  <c r="R78" i="4"/>
  <c r="R79" i="4"/>
  <c r="R80" i="4"/>
  <c r="R82" i="4"/>
  <c r="R15" i="4"/>
  <c r="R17" i="4"/>
  <c r="R19" i="4"/>
  <c r="R21" i="4"/>
  <c r="R23" i="4"/>
  <c r="S25" i="4"/>
  <c r="S27" i="4"/>
  <c r="R29" i="4"/>
  <c r="R31" i="4"/>
  <c r="R33" i="4"/>
  <c r="R35" i="4"/>
  <c r="R37" i="4"/>
  <c r="R39" i="4"/>
  <c r="R40" i="4"/>
  <c r="R42" i="4"/>
  <c r="R44" i="4"/>
  <c r="R46" i="4"/>
  <c r="R48" i="4"/>
  <c r="R104" i="4"/>
  <c r="R51" i="4"/>
  <c r="R53" i="4"/>
  <c r="R55" i="4"/>
  <c r="R57" i="4"/>
  <c r="R59" i="4"/>
  <c r="R61" i="4"/>
  <c r="R63" i="4"/>
  <c r="R65" i="4"/>
  <c r="R14" i="4"/>
  <c r="R5" i="4"/>
  <c r="R6" i="4"/>
  <c r="R7" i="4"/>
  <c r="R11" i="4"/>
  <c r="R13" i="4"/>
  <c r="R10" i="4"/>
  <c r="S8" i="4"/>
  <c r="S9" i="4"/>
  <c r="S12" i="4"/>
  <c r="S16" i="4"/>
  <c r="S18" i="4"/>
  <c r="S20" i="4"/>
  <c r="S22" i="4"/>
  <c r="S24" i="4"/>
  <c r="R25" i="4"/>
  <c r="S26" i="4"/>
  <c r="R27" i="4"/>
  <c r="S28" i="4"/>
  <c r="S30" i="4"/>
  <c r="S32" i="4"/>
  <c r="S34" i="4"/>
  <c r="S36" i="4"/>
  <c r="S38" i="4"/>
  <c r="S97" i="4"/>
  <c r="S41" i="4"/>
  <c r="S43" i="4"/>
  <c r="S45" i="4"/>
  <c r="S47" i="4"/>
  <c r="S49" i="4"/>
  <c r="S50" i="4"/>
  <c r="S52" i="4"/>
  <c r="S54" i="4"/>
  <c r="S56" i="4"/>
  <c r="S58" i="4"/>
  <c r="S60" i="4"/>
  <c r="S62" i="4"/>
  <c r="S64" i="4"/>
  <c r="S67" i="4"/>
  <c r="S69" i="4"/>
  <c r="S70" i="4"/>
  <c r="S72" i="4"/>
  <c r="S74" i="4"/>
  <c r="S76" i="4"/>
  <c r="S78" i="4"/>
  <c r="S82" i="4"/>
  <c r="S84" i="4"/>
  <c r="S85" i="4"/>
  <c r="S87" i="4"/>
  <c r="S89" i="4"/>
  <c r="S92" i="4"/>
  <c r="S94" i="4"/>
  <c r="S96" i="4"/>
  <c r="S99" i="4"/>
  <c r="S101" i="4"/>
  <c r="S103" i="4"/>
  <c r="S106" i="4"/>
  <c r="S108" i="4"/>
  <c r="S110" i="4"/>
  <c r="S111" i="4"/>
  <c r="S112" i="4"/>
  <c r="S113" i="4"/>
  <c r="S115" i="4"/>
  <c r="S117" i="4"/>
  <c r="S119" i="4"/>
  <c r="S122" i="4"/>
  <c r="S134" i="4"/>
  <c r="S123" i="4"/>
  <c r="S125" i="4"/>
  <c r="S127" i="4"/>
  <c r="S131" i="4"/>
  <c r="S133" i="4"/>
  <c r="S135" i="4"/>
  <c r="S137" i="4"/>
  <c r="S139" i="4"/>
  <c r="S141" i="4"/>
  <c r="S143" i="4"/>
  <c r="S145" i="4"/>
  <c r="S146" i="4"/>
  <c r="R147" i="4"/>
  <c r="S148" i="4"/>
  <c r="S150" i="4"/>
  <c r="R151" i="4"/>
  <c r="S152" i="4"/>
  <c r="R153" i="4"/>
  <c r="S154" i="4"/>
  <c r="S156" i="4"/>
  <c r="S158" i="4"/>
  <c r="S160" i="4"/>
  <c r="S162" i="4"/>
  <c r="S164" i="4"/>
  <c r="R165" i="4"/>
  <c r="S166" i="4"/>
  <c r="R167" i="4"/>
  <c r="S168" i="4"/>
  <c r="S170" i="4"/>
  <c r="R171" i="4"/>
  <c r="S172" i="4"/>
  <c r="S174" i="4"/>
  <c r="R175" i="4"/>
  <c r="S176" i="4"/>
  <c r="R177" i="4"/>
  <c r="S178" i="4"/>
  <c r="S179" i="4"/>
  <c r="R180" i="4"/>
  <c r="S181" i="4"/>
  <c r="R182" i="4"/>
  <c r="S183" i="4"/>
  <c r="R184" i="4"/>
  <c r="S185" i="4"/>
  <c r="R186" i="4"/>
  <c r="S187" i="4"/>
  <c r="R188" i="4"/>
  <c r="S189" i="4"/>
  <c r="R190" i="4"/>
  <c r="S191" i="4"/>
  <c r="R192" i="4"/>
  <c r="S193" i="4"/>
  <c r="R194" i="4"/>
  <c r="S195" i="4"/>
  <c r="R196" i="4"/>
  <c r="S197" i="4"/>
  <c r="R198" i="4"/>
  <c r="S199" i="4"/>
  <c r="R200" i="4"/>
  <c r="S201" i="4"/>
  <c r="S202" i="4"/>
  <c r="R203" i="4"/>
  <c r="S204" i="4"/>
  <c r="R205" i="4"/>
  <c r="S206" i="4"/>
  <c r="R207" i="4"/>
  <c r="S208" i="4"/>
  <c r="S209" i="4"/>
  <c r="R210" i="4"/>
  <c r="S211" i="4"/>
  <c r="R212" i="4"/>
  <c r="S213" i="4"/>
  <c r="R214" i="4"/>
  <c r="S215" i="4"/>
  <c r="R216" i="4"/>
  <c r="S217" i="4"/>
  <c r="R218" i="4"/>
  <c r="S219" i="4"/>
  <c r="S5" i="4"/>
  <c r="S6" i="4"/>
  <c r="S7" i="4"/>
  <c r="R8" i="4"/>
  <c r="R9" i="4"/>
  <c r="S10" i="4"/>
  <c r="S11" i="4"/>
  <c r="R12" i="4"/>
  <c r="S13" i="4"/>
  <c r="S14" i="4"/>
  <c r="S15" i="4"/>
  <c r="R16" i="4"/>
  <c r="S17" i="4"/>
  <c r="R18" i="4"/>
  <c r="S19" i="4"/>
  <c r="R20" i="4"/>
  <c r="S21" i="4"/>
  <c r="R22" i="4"/>
  <c r="S23" i="4"/>
  <c r="R24" i="4"/>
  <c r="R26" i="4"/>
  <c r="R28" i="4"/>
  <c r="S29" i="4"/>
  <c r="R30" i="4"/>
  <c r="S31" i="4"/>
  <c r="R32" i="4"/>
  <c r="S33" i="4"/>
  <c r="R34" i="4"/>
  <c r="S35" i="4"/>
  <c r="R36" i="4"/>
  <c r="S37" i="4"/>
  <c r="R38" i="4"/>
  <c r="S39" i="4"/>
  <c r="R97" i="4"/>
  <c r="S40" i="4"/>
  <c r="R41" i="4"/>
  <c r="S42" i="4"/>
  <c r="R43" i="4"/>
  <c r="S44" i="4"/>
  <c r="R45" i="4"/>
  <c r="S46" i="4"/>
  <c r="R47" i="4"/>
  <c r="S48" i="4"/>
  <c r="R49" i="4"/>
  <c r="S104" i="4"/>
  <c r="R50" i="4"/>
  <c r="S51" i="4"/>
  <c r="R52" i="4"/>
  <c r="S53" i="4"/>
  <c r="R54" i="4"/>
  <c r="S55" i="4"/>
  <c r="R56" i="4"/>
  <c r="S57" i="4"/>
  <c r="R58" i="4"/>
  <c r="S59" i="4"/>
  <c r="R60" i="4"/>
  <c r="S61" i="4"/>
  <c r="R62" i="4"/>
  <c r="S63" i="4"/>
  <c r="R64" i="4"/>
  <c r="S65" i="4"/>
  <c r="S66" i="4"/>
  <c r="R67" i="4"/>
  <c r="S68" i="4"/>
  <c r="R69" i="4"/>
  <c r="S71" i="4"/>
  <c r="S73" i="4"/>
  <c r="S75" i="4"/>
  <c r="S77" i="4"/>
  <c r="S79" i="4"/>
  <c r="S80" i="4"/>
  <c r="S81" i="4"/>
  <c r="S83" i="4"/>
  <c r="S86" i="4"/>
  <c r="S88" i="4"/>
  <c r="S90" i="4"/>
  <c r="S91" i="4"/>
  <c r="S93" i="4"/>
  <c r="S100" i="4"/>
  <c r="S95" i="4"/>
  <c r="S98" i="4"/>
  <c r="S102" i="4"/>
  <c r="S105" i="4"/>
  <c r="S107" i="4"/>
  <c r="S109" i="4"/>
  <c r="S114" i="4"/>
  <c r="S116" i="4"/>
  <c r="R117" i="4"/>
  <c r="S118" i="4"/>
  <c r="R119" i="4"/>
  <c r="S120" i="4"/>
  <c r="S121" i="4"/>
  <c r="R122" i="4"/>
  <c r="S129" i="4"/>
  <c r="R134" i="4"/>
  <c r="S136" i="4"/>
  <c r="R123" i="4"/>
  <c r="S124" i="4"/>
  <c r="R125" i="4"/>
  <c r="S126" i="4"/>
  <c r="R127" i="4"/>
  <c r="S128" i="4"/>
  <c r="S130" i="4"/>
  <c r="R131" i="4"/>
  <c r="S132" i="4"/>
  <c r="R133" i="4"/>
  <c r="R135" i="4"/>
  <c r="R137" i="4"/>
  <c r="S138" i="4"/>
  <c r="R139" i="4"/>
  <c r="S140" i="4"/>
  <c r="R141" i="4"/>
  <c r="S142" i="4"/>
  <c r="R143" i="4"/>
  <c r="S144" i="4"/>
  <c r="R145" i="4"/>
  <c r="R146" i="4"/>
  <c r="R148" i="4"/>
  <c r="S149" i="4"/>
  <c r="R150" i="4"/>
  <c r="R152" i="4"/>
  <c r="R154" i="4"/>
  <c r="S155" i="4"/>
  <c r="R156" i="4"/>
  <c r="S157" i="4"/>
  <c r="R158" i="4"/>
  <c r="S159" i="4"/>
  <c r="R160" i="4"/>
  <c r="S161" i="4"/>
  <c r="R162" i="4"/>
  <c r="S163" i="4"/>
  <c r="R164" i="4"/>
  <c r="R166" i="4"/>
  <c r="R168" i="4"/>
  <c r="S169" i="4"/>
  <c r="R170" i="4"/>
  <c r="R172" i="4"/>
  <c r="S173" i="4"/>
  <c r="R174" i="4"/>
  <c r="R176" i="4"/>
  <c r="R178" i="4"/>
  <c r="R179" i="4"/>
  <c r="R181" i="4"/>
  <c r="R183" i="4"/>
  <c r="R185" i="4"/>
  <c r="R187" i="4"/>
  <c r="R189" i="4"/>
  <c r="R191" i="4"/>
  <c r="R193" i="4"/>
  <c r="R195" i="4"/>
  <c r="R197" i="4"/>
  <c r="R199" i="4"/>
  <c r="R201" i="4"/>
  <c r="R202" i="4"/>
  <c r="R204" i="4"/>
  <c r="R206" i="4"/>
  <c r="R208" i="4"/>
  <c r="R209" i="4"/>
  <c r="R211" i="4"/>
  <c r="R213" i="4"/>
  <c r="R215" i="4"/>
  <c r="R217" i="4"/>
  <c r="R219" i="4"/>
  <c r="S220" i="4"/>
  <c r="B232" i="4" l="1"/>
  <c r="R221" i="4" l="1"/>
  <c r="R3" i="4" s="1"/>
  <c r="P221" i="4"/>
  <c r="P3" i="4" s="1"/>
  <c r="Q221" i="4"/>
  <c r="O221" i="4"/>
  <c r="Q3" i="4" l="1"/>
  <c r="S221" i="4"/>
  <c r="S3" i="4" s="1"/>
  <c r="D3" i="4" l="1"/>
  <c r="O3" i="4"/>
  <c r="T3" i="4" s="1"/>
  <c r="U3" i="4" s="1"/>
  <c r="W3" i="4" l="1"/>
  <c r="V3" i="4"/>
  <c r="X3" i="4"/>
</calcChain>
</file>

<file path=xl/sharedStrings.xml><?xml version="1.0" encoding="utf-8"?>
<sst xmlns="http://schemas.openxmlformats.org/spreadsheetml/2006/main" count="2075" uniqueCount="614">
  <si>
    <t>P</t>
  </si>
  <si>
    <t>W</t>
  </si>
  <si>
    <t>W,P</t>
  </si>
  <si>
    <t xml:space="preserve"> Cemetery</t>
  </si>
  <si>
    <t>Source Key: See the source table at the bottom of the page</t>
  </si>
  <si>
    <t xml:space="preserve"> graves are documented in this file</t>
  </si>
  <si>
    <t>Birth Date</t>
  </si>
  <si>
    <t>Death Date</t>
  </si>
  <si>
    <t>Inscription/Contributor's comment</t>
  </si>
  <si>
    <t>Obituary</t>
  </si>
  <si>
    <t>GPP</t>
  </si>
  <si>
    <t>WPA</t>
  </si>
  <si>
    <t>Count</t>
  </si>
  <si>
    <t xml:space="preserve"> records), the ongoing Iowa Gravestone Photo Project (GPP) (</t>
  </si>
  <si>
    <t/>
  </si>
  <si>
    <r>
      <rPr>
        <b/>
        <sz val="12"/>
        <color rgb="FFFF0000"/>
        <rFont val="Calibri"/>
        <family val="2"/>
        <scheme val="minor"/>
      </rPr>
      <t>A</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</si>
  <si>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B</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</si>
  <si>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C</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</si>
  <si>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D</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</si>
  <si>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E</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</si>
  <si>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F</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</si>
  <si>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G</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</si>
  <si>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H</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</si>
  <si>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I</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</si>
  <si>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J</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</si>
  <si>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K</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</si>
  <si>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L</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</si>
  <si>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M</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</si>
  <si>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N</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</si>
  <si>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O</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</si>
  <si>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P</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</si>
  <si>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Q</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</si>
  <si>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R</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</si>
  <si>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S</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</si>
  <si>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T</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</si>
  <si>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U</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</si>
  <si>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V</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</si>
  <si>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W</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</si>
  <si>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Y</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</si>
  <si>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Z</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</si>
  <si>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X</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</si>
  <si>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t>Est of</t>
  </si>
  <si>
    <t>Tot Grvs</t>
  </si>
  <si>
    <t>% in</t>
  </si>
  <si>
    <t>%</t>
  </si>
  <si>
    <t>Doc</t>
  </si>
  <si>
    <t>Obits</t>
  </si>
  <si>
    <t xml:space="preserve"> records), and the ongoing IAGenWeb Obituaries (Obits) (</t>
  </si>
  <si>
    <t>Erickson, Knut</t>
  </si>
  <si>
    <t>Erlandson, Edward</t>
  </si>
  <si>
    <t>1855</t>
  </si>
  <si>
    <t>1928</t>
  </si>
  <si>
    <t>Foss, Claus A.</t>
  </si>
  <si>
    <t>1812</t>
  </si>
  <si>
    <t>1884</t>
  </si>
  <si>
    <t xml:space="preserve">Jacobson, Jacob        </t>
  </si>
  <si>
    <t xml:space="preserve">Sanderson, Mrs. K. </t>
  </si>
  <si>
    <t xml:space="preserve">Scheie, Johannes   </t>
  </si>
  <si>
    <t xml:space="preserve">Scheie, Margrethe  </t>
  </si>
  <si>
    <t xml:space="preserve">Torkelson, Jacob          </t>
  </si>
  <si>
    <t xml:space="preserve">    </t>
  </si>
  <si>
    <t xml:space="preserve">Torkelson, Thomas         </t>
  </si>
  <si>
    <t xml:space="preserve">Waa, John                 </t>
  </si>
  <si>
    <t xml:space="preserve">Waa, Signe                </t>
  </si>
  <si>
    <t xml:space="preserve">Magnus, Samuel         </t>
  </si>
  <si>
    <t xml:space="preserve">Monsuger, Nick         </t>
  </si>
  <si>
    <t xml:space="preserve">Alfsen, Thoraan         </t>
  </si>
  <si>
    <t xml:space="preserve">Alfson, K. A.           </t>
  </si>
  <si>
    <t xml:space="preserve"> </t>
  </si>
  <si>
    <t>Aug 25, 1815</t>
  </si>
  <si>
    <t>1861</t>
  </si>
  <si>
    <t>1904</t>
  </si>
  <si>
    <t>Aug 16, 1826</t>
  </si>
  <si>
    <t>May 29, 1912</t>
  </si>
  <si>
    <t>Oct 29, 1869</t>
  </si>
  <si>
    <t>1895</t>
  </si>
  <si>
    <t>1934</t>
  </si>
  <si>
    <t>1871</t>
  </si>
  <si>
    <t>1832</t>
  </si>
  <si>
    <t>1919</t>
  </si>
  <si>
    <t>1872</t>
  </si>
  <si>
    <t>1819</t>
  </si>
  <si>
    <t>1908</t>
  </si>
  <si>
    <t>Dec 27, 1877</t>
  </si>
  <si>
    <t>Dec 23, 1900</t>
  </si>
  <si>
    <t>1844</t>
  </si>
  <si>
    <t>1897</t>
  </si>
  <si>
    <t>1869</t>
  </si>
  <si>
    <t>1805</t>
  </si>
  <si>
    <t>1865</t>
  </si>
  <si>
    <t>1811</t>
  </si>
  <si>
    <t>1880</t>
  </si>
  <si>
    <t>1858</t>
  </si>
  <si>
    <t>1814</t>
  </si>
  <si>
    <t>1877</t>
  </si>
  <si>
    <t>1813</t>
  </si>
  <si>
    <t>1896</t>
  </si>
  <si>
    <t>1936</t>
  </si>
  <si>
    <t>1860</t>
  </si>
  <si>
    <t>1933</t>
  </si>
  <si>
    <t>1906</t>
  </si>
  <si>
    <t>1899</t>
  </si>
  <si>
    <t>Jan 8, 1826</t>
  </si>
  <si>
    <t>Jun 25, 1852</t>
  </si>
  <si>
    <t>Nov 16, 1870</t>
  </si>
  <si>
    <t>1824</t>
  </si>
  <si>
    <t>1874</t>
  </si>
  <si>
    <t>United Lutheran</t>
  </si>
  <si>
    <t>Alfson, K.</t>
  </si>
  <si>
    <t>Alfson, Eli K.</t>
  </si>
  <si>
    <t>Bakken, Edward A.</t>
  </si>
  <si>
    <t>Bakken, Emma T.</t>
  </si>
  <si>
    <t>Bakken, Alice L.</t>
  </si>
  <si>
    <t>Bakken, Lillian</t>
  </si>
  <si>
    <t>Bakken, Spencer</t>
  </si>
  <si>
    <t>Betts, Donald T.</t>
  </si>
  <si>
    <t>Betts, Vern E.</t>
  </si>
  <si>
    <t>Delfs, Ida S.</t>
  </si>
  <si>
    <t>Delfs, Axel E.</t>
  </si>
  <si>
    <t>Magnus, Martin</t>
  </si>
  <si>
    <t>Magnus, Anna</t>
  </si>
  <si>
    <t>Magnus, Theodore</t>
  </si>
  <si>
    <t>Magnus, Morris</t>
  </si>
  <si>
    <t>Magnus, Maurice</t>
  </si>
  <si>
    <t>Magnus, Joseph</t>
  </si>
  <si>
    <t>Magnus, Enoch C.</t>
  </si>
  <si>
    <t>Magnus, Hilda G.</t>
  </si>
  <si>
    <t>Magnus, Andrew S.</t>
  </si>
  <si>
    <t>Ringoen, Sara M.</t>
  </si>
  <si>
    <t>Ringoen, Leann Kaye</t>
  </si>
  <si>
    <t>Ringoen, Hattie M.</t>
  </si>
  <si>
    <t>Ringoen, Marion R.</t>
  </si>
  <si>
    <t>Ringoen, Joyce</t>
  </si>
  <si>
    <t>Ringoen, Robert</t>
  </si>
  <si>
    <t>Sanderson, Mabel B.</t>
  </si>
  <si>
    <t>Stinson, Maynard</t>
  </si>
  <si>
    <t>Stinson, Ellen</t>
  </si>
  <si>
    <t>Thompson, Ellen M.</t>
  </si>
  <si>
    <t>Thompson, Sander T.</t>
  </si>
  <si>
    <t>Thompson, Marvin Louis</t>
  </si>
  <si>
    <t>Torkelson, Gjer</t>
  </si>
  <si>
    <t>Torkelson, Martha</t>
  </si>
  <si>
    <t>Aug. 13, 1869</t>
  </si>
  <si>
    <t>Jan. 29, 1913</t>
  </si>
  <si>
    <t>June 11, 1873</t>
  </si>
  <si>
    <t>Feb. 9, 1958</t>
  </si>
  <si>
    <t>July 28, 1900</t>
  </si>
  <si>
    <t>May 22, 1961</t>
  </si>
  <si>
    <t>Feb. 9, 1932</t>
  </si>
  <si>
    <t>Aug. 10, 1961</t>
  </si>
  <si>
    <t>Jan. 26, 1922</t>
  </si>
  <si>
    <t>Dec. 29, 1928</t>
  </si>
  <si>
    <t>Sept. 28, 2001</t>
  </si>
  <si>
    <t>Hovey, Beatrice Jane (Betts)</t>
  </si>
  <si>
    <t>Oct. 4, 1955</t>
  </si>
  <si>
    <t>May 4, 1956</t>
  </si>
  <si>
    <t>April 22, 1898</t>
  </si>
  <si>
    <t>Sept. 2, 1968</t>
  </si>
  <si>
    <t>Jan. 14, 1926</t>
  </si>
  <si>
    <t>Jan. 31, 2006</t>
  </si>
  <si>
    <t>Dec 18, 1836</t>
  </si>
  <si>
    <t>Jan. 25, 1917</t>
  </si>
  <si>
    <t>Magnus, Alfred</t>
  </si>
  <si>
    <t>P,W</t>
  </si>
  <si>
    <t>Sanderson, Fred L.</t>
  </si>
  <si>
    <t xml:space="preserve"> &lt;a href="../../Adm/Contributers.htm"&gt;Connie Street&lt;/a&gt; is the past Winneshiek County IAGenWeb coordinator. While Connie was coordinator she  uploaded over 650 pictures to the GPP project database. Thank you Connie, and the many others who have taken the time to share their cemetery pictures with us, now we can all take a virtual cemetery tour via the internet. Connie's pictures included  one for  the </t>
  </si>
  <si>
    <t xml:space="preserve"> Cemetery entrance.  This is what Connie wrote about the </t>
  </si>
  <si>
    <t xml:space="preserve"> Cemetery. " </t>
  </si>
  <si>
    <t>The entry sign in 2008 is at the back of the cemetery on 315th Ave. south of County Road A46, west of Ridgeway. In 2006, it was located at the entrance to the cemetery near the road.</t>
  </si>
  <si>
    <t>Ringoen, Marion R.-Additional GPP</t>
  </si>
  <si>
    <t>S</t>
  </si>
  <si>
    <t>GPP-ID</t>
  </si>
  <si>
    <t>Obit-County</t>
  </si>
  <si>
    <t>Obit-ID</t>
  </si>
  <si>
    <t>Photo Id</t>
  </si>
  <si>
    <t>Height</t>
  </si>
  <si>
    <t>Width</t>
  </si>
  <si>
    <t>Sub By</t>
  </si>
  <si>
    <t>July 20, 1841</t>
  </si>
  <si>
    <t>Jan. 31, 1932</t>
  </si>
  <si>
    <t>Espeseth, Clara G.</t>
  </si>
  <si>
    <t>1879</t>
  </si>
  <si>
    <t>1959</t>
  </si>
  <si>
    <t>Espeseth, Edward A</t>
  </si>
  <si>
    <t>1881</t>
  </si>
  <si>
    <t>1958</t>
  </si>
  <si>
    <t>Anderson, James Irwin</t>
  </si>
  <si>
    <t>May 25, 1941</t>
  </si>
  <si>
    <t>Anderson, Richard Dean</t>
  </si>
  <si>
    <t>Dec. 4, 1959</t>
  </si>
  <si>
    <t>April 30, 1969</t>
  </si>
  <si>
    <t>Anderson, Joseph E.</t>
  </si>
  <si>
    <t>June 28, 1916</t>
  </si>
  <si>
    <t>Nov. 10, 1996</t>
  </si>
  <si>
    <t>O'Rourke, Michael John</t>
  </si>
  <si>
    <t>July 16, 1943</t>
  </si>
  <si>
    <t>Oct. 28, 1990</t>
  </si>
  <si>
    <t>Espeseth, Bernice G</t>
  </si>
  <si>
    <t>1914</t>
  </si>
  <si>
    <t>2008</t>
  </si>
  <si>
    <t>Espeseth, Violet V</t>
  </si>
  <si>
    <t>1917</t>
  </si>
  <si>
    <t>2003</t>
  </si>
  <si>
    <t>Kittelson, Charles</t>
  </si>
  <si>
    <t>1889</t>
  </si>
  <si>
    <t>1947</t>
  </si>
  <si>
    <t>Kittelson, Christina</t>
  </si>
  <si>
    <t>1857</t>
  </si>
  <si>
    <t>Kittelson, Thomas</t>
  </si>
  <si>
    <t>1945</t>
  </si>
  <si>
    <t>Guttormson, Birger G</t>
  </si>
  <si>
    <t>1885</t>
  </si>
  <si>
    <t>1971</t>
  </si>
  <si>
    <t>Guttormson, Ida A</t>
  </si>
  <si>
    <t>1890</t>
  </si>
  <si>
    <t>1965</t>
  </si>
  <si>
    <t>Thompson, Amanda</t>
  </si>
  <si>
    <t>1902</t>
  </si>
  <si>
    <t>1991</t>
  </si>
  <si>
    <t>Thompson, Benjamin</t>
  </si>
  <si>
    <t>1901</t>
  </si>
  <si>
    <t>1978</t>
  </si>
  <si>
    <t>Thompson, Stanley</t>
  </si>
  <si>
    <t>Nov. 22, 1936</t>
  </si>
  <si>
    <t>Jan. 7, 1974</t>
  </si>
  <si>
    <t>Thompson, Alice E</t>
  </si>
  <si>
    <t>1951</t>
  </si>
  <si>
    <t xml:space="preserve">Thompson, Ben </t>
  </si>
  <si>
    <t>1946</t>
  </si>
  <si>
    <t>Thompson, Ingeborg</t>
  </si>
  <si>
    <t>Torkelson, John Gilbert</t>
  </si>
  <si>
    <t>Mar. 30, 1880</t>
  </si>
  <si>
    <t>Mar. 21, 1892</t>
  </si>
  <si>
    <t>Torkelson, Ivar</t>
  </si>
  <si>
    <t>July 19, 1821</t>
  </si>
  <si>
    <t>Mar 3, 1897</t>
  </si>
  <si>
    <t>Torkelson, Ivar Family Stone</t>
  </si>
  <si>
    <t>Torkelson, ????</t>
  </si>
  <si>
    <t>Oct. 23, 1871</t>
  </si>
  <si>
    <t>Nov. 29, 1922</t>
  </si>
  <si>
    <t>Sandven, Adolph K.</t>
  </si>
  <si>
    <t>Anderson, Peter</t>
  </si>
  <si>
    <t>1839</t>
  </si>
  <si>
    <t>1909</t>
  </si>
  <si>
    <t>Rassman, Dean Alan</t>
  </si>
  <si>
    <t>July 1, 1971</t>
  </si>
  <si>
    <t>Bishop, Marguerite (Betts)</t>
  </si>
  <si>
    <t>July 4, 1918</t>
  </si>
  <si>
    <t>Jan. 9, 1997</t>
  </si>
  <si>
    <t>Betts, Ida J</t>
  </si>
  <si>
    <t>1986</t>
  </si>
  <si>
    <t>Betts, William W</t>
  </si>
  <si>
    <t>1892</t>
  </si>
  <si>
    <t>1979</t>
  </si>
  <si>
    <t>Ofstedahl, Ellen M</t>
  </si>
  <si>
    <t>Ofstedahl, Nels</t>
  </si>
  <si>
    <t>1864</t>
  </si>
  <si>
    <t>1952</t>
  </si>
  <si>
    <t>Eritsland, Lydia</t>
  </si>
  <si>
    <t>June 16, 1890</t>
  </si>
  <si>
    <t>May 21, 1891</t>
  </si>
  <si>
    <t>Magnuson, Father Family Stone</t>
  </si>
  <si>
    <t>Magnuson, Olga</t>
  </si>
  <si>
    <t>1894</t>
  </si>
  <si>
    <t>Magnuson, Lillian</t>
  </si>
  <si>
    <t>1898</t>
  </si>
  <si>
    <t>1989</t>
  </si>
  <si>
    <t>Magnuson, Josephine</t>
  </si>
  <si>
    <t>Magnuson, Father</t>
  </si>
  <si>
    <t>Magnuson, Mother</t>
  </si>
  <si>
    <t>Magnuson, Infant Baby</t>
  </si>
  <si>
    <t>Magnuson, Alma</t>
  </si>
  <si>
    <t>1900</t>
  </si>
  <si>
    <t>Magnuson, Carl</t>
  </si>
  <si>
    <t>19++</t>
  </si>
  <si>
    <t>Thompson, Dora N</t>
  </si>
  <si>
    <t>1870</t>
  </si>
  <si>
    <t>1938</t>
  </si>
  <si>
    <t>Armstrong, Eugene</t>
  </si>
  <si>
    <t>Armstrong, Harold</t>
  </si>
  <si>
    <t>Armstrong, Julia</t>
  </si>
  <si>
    <t>Semestad, Emma louise</t>
  </si>
  <si>
    <t>Dec. 27, 1900</t>
  </si>
  <si>
    <t>Jan. 21, 1901</t>
  </si>
  <si>
    <t>Semestad, Winnefred Alice</t>
  </si>
  <si>
    <t>Feb. 23, 1901</t>
  </si>
  <si>
    <t xml:space="preserve">Semestad, Albert  </t>
  </si>
  <si>
    <t>Semestad, Ingeborg</t>
  </si>
  <si>
    <t>Dec. 22, 1880</t>
  </si>
  <si>
    <t>Magnus, Ole S</t>
  </si>
  <si>
    <t>1868</t>
  </si>
  <si>
    <t>1942</t>
  </si>
  <si>
    <t>Magnus, Randina</t>
  </si>
  <si>
    <t>1939</t>
  </si>
  <si>
    <t>Magnus, Alfred S</t>
  </si>
  <si>
    <t>1963</t>
  </si>
  <si>
    <t>Magnus, Rodena</t>
  </si>
  <si>
    <t>1891</t>
  </si>
  <si>
    <t>1964</t>
  </si>
  <si>
    <t>Hovden, Becky Lynn</t>
  </si>
  <si>
    <t>1956</t>
  </si>
  <si>
    <t>1961</t>
  </si>
  <si>
    <t>Magnus, Leonard J</t>
  </si>
  <si>
    <t>Aschim, Alice Le Ann</t>
  </si>
  <si>
    <t>Aug. 26, 1954</t>
  </si>
  <si>
    <t>Oct. 31, 1971</t>
  </si>
  <si>
    <t>Aschim, Henry M</t>
  </si>
  <si>
    <t>1912</t>
  </si>
  <si>
    <t>2005</t>
  </si>
  <si>
    <t>Barnes, Thomas S</t>
  </si>
  <si>
    <t>May 28, 1914</t>
  </si>
  <si>
    <t>Apr. 26, 1996</t>
  </si>
  <si>
    <t>Barnes, Dennis C</t>
  </si>
  <si>
    <t>1953</t>
  </si>
  <si>
    <t>1955</t>
  </si>
  <si>
    <t>Sanderson, Carl L</t>
  </si>
  <si>
    <t>1886</t>
  </si>
  <si>
    <t>1967</t>
  </si>
  <si>
    <t>Sanderson, Caroline</t>
  </si>
  <si>
    <t>1962</t>
  </si>
  <si>
    <t>Bergan, Freddy</t>
  </si>
  <si>
    <t>1999</t>
  </si>
  <si>
    <t>Bergan, Selma</t>
  </si>
  <si>
    <t>1907</t>
  </si>
  <si>
    <t>1973</t>
  </si>
  <si>
    <t>Bergan, Lloyd</t>
  </si>
  <si>
    <t>????, Niels</t>
  </si>
  <si>
    <t>????, Geot???</t>
  </si>
  <si>
    <t>April 25, 1871</t>
  </si>
  <si>
    <t>Kittelson, Anne G.</t>
  </si>
  <si>
    <t>Mar 3, 1843</t>
  </si>
  <si>
    <t>Feb 24, 1872</t>
  </si>
  <si>
    <t>Kittelson, Gro</t>
  </si>
  <si>
    <t>June 14, 1877</t>
  </si>
  <si>
    <t>Kittelson, Gunder</t>
  </si>
  <si>
    <t>Magnus, Alice Marguerite</t>
  </si>
  <si>
    <t>Aug. 20, 1907</t>
  </si>
  <si>
    <t>Oct. 1, 1949</t>
  </si>
  <si>
    <t xml:space="preserve">Alfson, John   </t>
  </si>
  <si>
    <t>Oct. , 1859</t>
  </si>
  <si>
    <t>Mar. 1, 1933</t>
  </si>
  <si>
    <t>Alfson, Caroline E (Magnuson)</t>
  </si>
  <si>
    <t>Apr 4, 1866</t>
  </si>
  <si>
    <t>Mar 17, 1889</t>
  </si>
  <si>
    <t>Magnus, ????</t>
  </si>
  <si>
    <t>Jan 25, 1845</t>
  </si>
  <si>
    <t>Se?d, ????</t>
  </si>
  <si>
    <t>Kittelson, Turi (Torgerson)</t>
  </si>
  <si>
    <t>Jan 15, 1881</t>
  </si>
  <si>
    <t>Kittelson, Ole K</t>
  </si>
  <si>
    <t>Bakken, Edward Family Stone</t>
  </si>
  <si>
    <t>April 20, 1869</t>
  </si>
  <si>
    <t>Alfsen, ?sten</t>
  </si>
  <si>
    <t>Age 4 Mos</t>
  </si>
  <si>
    <t>Aug 1, 1869</t>
  </si>
  <si>
    <t>Alfson, ?aran</t>
  </si>
  <si>
    <t>Apr 20, 18??</t>
  </si>
  <si>
    <t>Alfson, Alf</t>
  </si>
  <si>
    <t>Nov 23, 1824</t>
  </si>
  <si>
    <t>Dec. 15, 1910</t>
  </si>
  <si>
    <t>Alfson, Helga</t>
  </si>
  <si>
    <t>Oct 13, 1830</t>
  </si>
  <si>
    <t>Feb. 1, 1916</t>
  </si>
  <si>
    <t>Bergan, Elmer</t>
  </si>
  <si>
    <t>Nov 17, 1887</t>
  </si>
  <si>
    <t>Sept. 22, 1964</t>
  </si>
  <si>
    <t>Bergan, Nora</t>
  </si>
  <si>
    <t>Mar 23, 1888</t>
  </si>
  <si>
    <t>Jan. 10, 1972</t>
  </si>
  <si>
    <t>Sanderson, Alton G</t>
  </si>
  <si>
    <t>1998</t>
  </si>
  <si>
    <t>Sanderson, Vivian M</t>
  </si>
  <si>
    <t>2002</t>
  </si>
  <si>
    <t>Sanderson, Roy O</t>
  </si>
  <si>
    <t>1893</t>
  </si>
  <si>
    <t>1974</t>
  </si>
  <si>
    <t>Sanderson, Kittel</t>
  </si>
  <si>
    <t>May 14, 1821</t>
  </si>
  <si>
    <t>Dec. 25, 1910</t>
  </si>
  <si>
    <t>Sanderson, ????</t>
  </si>
  <si>
    <t>Sanderson, Ole</t>
  </si>
  <si>
    <t>Sanderson, Tolena</t>
  </si>
  <si>
    <t>1867</t>
  </si>
  <si>
    <t>Sanderson, Anton Selmer</t>
  </si>
  <si>
    <t>La Velle, Sara (Sanderson)</t>
  </si>
  <si>
    <t>1993</t>
  </si>
  <si>
    <t>Jacobson, Christina</t>
  </si>
  <si>
    <t>Bergan, Father Family Stone</t>
  </si>
  <si>
    <t>Jan. 7, 1896</t>
  </si>
  <si>
    <t>Bergan, Oscar A</t>
  </si>
  <si>
    <t>Feb 3, 1886</t>
  </si>
  <si>
    <t>Dec. 7, 1951</t>
  </si>
  <si>
    <t>Bergan, Albert N</t>
  </si>
  <si>
    <t>Mar 8, 1859</t>
  </si>
  <si>
    <t>Nov. 10, 1949</t>
  </si>
  <si>
    <t>Bergan, Karen</t>
  </si>
  <si>
    <t>Oct 9, 1860</t>
  </si>
  <si>
    <t>Aug. 5, 1925</t>
  </si>
  <si>
    <t>Bergan, Infant Daughter</t>
  </si>
  <si>
    <t>April 10, 1890</t>
  </si>
  <si>
    <t>Bergan, Nels N</t>
  </si>
  <si>
    <t>July 5, 1853</t>
  </si>
  <si>
    <t>Bergan, Lena</t>
  </si>
  <si>
    <t>Sept 13, 1867</t>
  </si>
  <si>
    <t>Jan. 8, 1915</t>
  </si>
  <si>
    <t>Bergan, Lillian</t>
  </si>
  <si>
    <t>July 27, 1898</t>
  </si>
  <si>
    <t>Mar. 2, 1908</t>
  </si>
  <si>
    <t>Bergan, Ina Kathleen</t>
  </si>
  <si>
    <t>Dec. 6, 1900</t>
  </si>
  <si>
    <t>Sept. 8, 1901</t>
  </si>
  <si>
    <t>June 12, 1888</t>
  </si>
  <si>
    <t>Bergan, Louise</t>
  </si>
  <si>
    <t>186?</t>
  </si>
  <si>
    <t>april 29, 18??</t>
  </si>
  <si>
    <t>Bergan, Emma</t>
  </si>
  <si>
    <t>March, 1891</t>
  </si>
  <si>
    <t>Apr. 15, 1908</t>
  </si>
  <si>
    <t>Bergan, Isabel Olea</t>
  </si>
  <si>
    <t>Sept 8, 1856</t>
  </si>
  <si>
    <t>Oct. 10, 1934</t>
  </si>
  <si>
    <t>Bergan, ??en</t>
  </si>
  <si>
    <t>189?</t>
  </si>
  <si>
    <t>Jacobson, Lillian Family Stone</t>
  </si>
  <si>
    <t>Jacobson, Father</t>
  </si>
  <si>
    <t>May 23, 1927</t>
  </si>
  <si>
    <t>Jacobson, Mother</t>
  </si>
  <si>
    <t>Feb. 26, 1861</t>
  </si>
  <si>
    <t>Dec. 23, 1904</t>
  </si>
  <si>
    <t>Jacobson, Lillian</t>
  </si>
  <si>
    <t>Dec. 30, 1889</t>
  </si>
  <si>
    <t>Feb 8, 1893</t>
  </si>
  <si>
    <t>Jacobson, Esther May</t>
  </si>
  <si>
    <t>1975</t>
  </si>
  <si>
    <t>Macal, Jeanette</t>
  </si>
  <si>
    <t>1826</t>
  </si>
  <si>
    <t>1925</t>
  </si>
  <si>
    <t>Alman, Leona Mrs.</t>
  </si>
  <si>
    <t>1943</t>
  </si>
  <si>
    <t>Macal, Wm</t>
  </si>
  <si>
    <t>Apr. 3, 1928</t>
  </si>
  <si>
    <t>Apr. 26, 1928</t>
  </si>
  <si>
    <t>Macal, William Family Stone</t>
  </si>
  <si>
    <t>Macal, William</t>
  </si>
  <si>
    <t>Macal, Rose M</t>
  </si>
  <si>
    <t>1984</t>
  </si>
  <si>
    <t>Guttormson, Lars</t>
  </si>
  <si>
    <t>July 22, 1863</t>
  </si>
  <si>
    <t>Mar. 17, 1943</t>
  </si>
  <si>
    <t>Guttormson, Lena</t>
  </si>
  <si>
    <t>May 21, 1869</t>
  </si>
  <si>
    <t>Dec. 15, 1927</t>
  </si>
  <si>
    <t>Johnson, Albert B</t>
  </si>
  <si>
    <t>Sept. 10, 1896</t>
  </si>
  <si>
    <t>Nov. 27, 1965</t>
  </si>
  <si>
    <t>Guttormson, Guttorm Family Stone</t>
  </si>
  <si>
    <t xml:space="preserve">Guttormson, Guttorm  </t>
  </si>
  <si>
    <t>Aug. 19, 1858</t>
  </si>
  <si>
    <t>Oct. 8, 1928</t>
  </si>
  <si>
    <t>Guttormson, George</t>
  </si>
  <si>
    <t>1976</t>
  </si>
  <si>
    <t>Guttormson, Elise B.</t>
  </si>
  <si>
    <t>Aug. 18, 1859</t>
  </si>
  <si>
    <t>Jan. 3, 1932</t>
  </si>
  <si>
    <t xml:space="preserve">Holm, Georg  </t>
  </si>
  <si>
    <t>Sept. 11, 1887</t>
  </si>
  <si>
    <t>July 17, 1908</t>
  </si>
  <si>
    <t>Erlandson, Gunerius</t>
  </si>
  <si>
    <t>1852</t>
  </si>
  <si>
    <t>1926</t>
  </si>
  <si>
    <t>Erlandson, Ida M</t>
  </si>
  <si>
    <t>1935</t>
  </si>
  <si>
    <t>Erlandson, Annie Otelia</t>
  </si>
  <si>
    <t>Oct. 26, 1886</t>
  </si>
  <si>
    <t>Dec. 8, 1945</t>
  </si>
  <si>
    <t>Erlandson, Henry</t>
  </si>
  <si>
    <t>???8</t>
  </si>
  <si>
    <t>????</t>
  </si>
  <si>
    <t>Erlandson, Hilda</t>
  </si>
  <si>
    <t>Sept., 1888</t>
  </si>
  <si>
    <t>Erlandson, Mathilde</t>
  </si>
  <si>
    <t>July 18, 1893</t>
  </si>
  <si>
    <t>Erlandson, Agnes</t>
  </si>
  <si>
    <t>July 19, 1894</t>
  </si>
  <si>
    <t>Jan 6, 1897</t>
  </si>
  <si>
    <t>Erickson, Gro</t>
  </si>
  <si>
    <t>Dec. 23, 1842</t>
  </si>
  <si>
    <t>Sept. 12, 1919</t>
  </si>
  <si>
    <t>Magnus, Charles C</t>
  </si>
  <si>
    <t>Magnus, Lewis C</t>
  </si>
  <si>
    <t>1843/1844</t>
  </si>
  <si>
    <t>Sandven, Olina</t>
  </si>
  <si>
    <t>Apr. 19, 1859</t>
  </si>
  <si>
    <t>Aug. 6, 1934</t>
  </si>
  <si>
    <t>June 15, 1864</t>
  </si>
  <si>
    <t xml:space="preserve">  </t>
  </si>
  <si>
    <t>Magnus, Martin C</t>
  </si>
  <si>
    <t>Jacobson, Kristina</t>
  </si>
  <si>
    <t>The WPA spelled Alfson, Alf as Alfsen, Alf</t>
  </si>
  <si>
    <t>The WPA spelled Guttormson, Elise B. as Gttormson, Elsie B.</t>
  </si>
  <si>
    <t>The WPA spelled Holm, Georg as Holm, George</t>
  </si>
  <si>
    <t>The WPA spelled Ringoen, Sara M. as Ringean, Sora M.</t>
  </si>
  <si>
    <t>The WPA spelled Semestad, Albert as Smestad, Albert</t>
  </si>
  <si>
    <t>The WPA spelled Semestad, Ingeborg as Smestad, Ingebor</t>
  </si>
  <si>
    <t>The WPA spelled Torkelson, Ivar as Torkelson, Iver</t>
  </si>
  <si>
    <t>May 26, 1824</t>
  </si>
  <si>
    <t xml:space="preserve">&lt;tr class="style2" &gt;&lt;td&gt;W&lt;/td&gt;&lt;td&gt;P&lt;/td&gt;&lt;td&gt;O&lt;/td&gt;&lt;td &gt;Surnames Starting with </t>
  </si>
  <si>
    <t>&lt;/td&gt;&lt;td&gt;Birth Date&lt;/td&gt;&lt;td&gt;Death Date&lt;/td&gt;&lt;td&gt;Notes&lt;/td&gt;</t>
  </si>
  <si>
    <t>This HMTL generator builds HMTL for one row of a cemetery table. To generate more rows you replicate the generator code for as many rows as required.</t>
  </si>
  <si>
    <t>To generate code copy/paste rows from your excel cemetery table to cell A1 of the generator. Then copy/paste from Col P of the generator to your HMTL editor. The HMTL rows are designed to be placed within thw HMTL table code.</t>
  </si>
  <si>
    <t>Sample Template HMTL Table code: Code to be pasted over in RED</t>
  </si>
  <si>
    <t>&lt;html xmlns:v="urn:schemas-microsoft-com:vml" xmlns:o="urn:schemas-microsoft-com:office:office"&gt;</t>
  </si>
  <si>
    <t>&lt;head&gt;</t>
  </si>
  <si>
    <t>&lt;meta http-equiv="Content-Type" content="text/html; charset=windows-1252"&gt;</t>
  </si>
  <si>
    <t>&lt;meta name="GENERATOR" content="Microsoft FrontPage 12.0"&gt;</t>
  </si>
  <si>
    <t>&lt;meta name="ProgId" content="FrontPage.Editor.Document"&gt;</t>
  </si>
  <si>
    <t>&lt;title&gt;Winneshiek Co. IAGenWeb&lt;/title&gt;</t>
  </si>
  <si>
    <t>&lt;style type="text/css"&gt;</t>
  </si>
  <si>
    <t>.style1 {background: black;}</t>
  </si>
  <si>
    <t>.style2 {</t>
  </si>
  <si>
    <t>font-size: 10.0pt;</t>
  </si>
  <si>
    <t>font-family: Calibri, sans-serif;</t>
  </si>
  <si>
    <t>text-align: center;</t>
  </si>
  <si>
    <t>vertical-align: top;</t>
  </si>
  <si>
    <t>background: #C5D9F1;</t>
  </si>
  <si>
    <t>}</t>
  </si>
  <si>
    <t>.style3 {</t>
  </si>
  <si>
    <t>background: white;</t>
  </si>
  <si>
    <t>&lt;/style&gt;</t>
  </si>
  <si>
    <t>&lt;/head&gt;</t>
  </si>
  <si>
    <t>&lt;body&gt;</t>
  </si>
  <si>
    <t>&lt;div align="center"&gt;</t>
  </si>
  <si>
    <t xml:space="preserve">  &lt;table border="2" cellspacing="1"  width="70%" height="108" bgcolor="#C0C0C0"&gt;</t>
  </si>
  <si>
    <t xml:space="preserve">    &lt;tr&gt;</t>
  </si>
  <si>
    <t xml:space="preserve">      &lt;td width="15%" height="103"&gt;&lt;p align="center"&gt;</t>
  </si>
  <si>
    <t xml:space="preserve">      &lt;img border="0" src="../../../../images/iagw-sm.gif" alt="IAGenWeb" width="108" height="90"&gt;&lt;/td&gt;</t>
  </si>
  <si>
    <t xml:space="preserve">      &lt;td width="81%" height="103"&gt;&lt;p align="center" style="margin-top: 0; margin-bottom: 0"&gt;&lt;b&gt;</t>
  </si>
  <si>
    <t xml:space="preserve">      &lt;font size="6"&gt;Fayette County IAGenWeb&lt;/font&gt;&lt;/b&gt;&lt;/p&gt;</t>
  </si>
  <si>
    <t xml:space="preserve">        &lt;p align="center" style="margin-top: 0; margin-bottom: 0"&gt;&lt;b&gt;</t>
  </si>
  <si>
    <t xml:space="preserve">        &lt;font size="6"&gt;St. Peter's Catholic Cemetery Clermont, Iowa&lt;/font&gt;&lt;/b&gt;&lt;/p&gt;&lt;b&gt;</t>
  </si>
  <si>
    <t xml:space="preserve">        &lt;p align="center" style="margin-top: 0; margin-bottom: 0"&gt;</t>
  </si>
  <si>
    <t xml:space="preserve">        &lt;font size="3"&gt;Surnames starting with A and B&lt;/font&gt;&lt;/p&gt;</t>
  </si>
  <si>
    <t xml:space="preserve">        &lt;p align="center" style="margin-top: 0; margin-bottom: 0"&gt;&lt;font size="1"&gt;</t>
  </si>
  <si>
    <t>this page was last updated on &lt;font color="#FF0000"&gt;</t>
  </si>
  <si>
    <t>&lt;!--webbot</t>
  </si>
  <si>
    <t xml:space="preserve">        bot="Timestamp" S-Type="EDITED" S-Format="%A, %d %B %Y" startspan --&gt;Friday, 28 August 2009&lt;!--webbot</t>
  </si>
  <si>
    <t xml:space="preserve">        bot="Timestamp" endspan i-checksum="45396" --&gt;</t>
  </si>
  <si>
    <t xml:space="preserve">        &lt;/font&gt;&lt;/font&gt;&lt;/p&gt;&lt;/b&gt;&lt;/td&gt;</t>
  </si>
  <si>
    <t xml:space="preserve">    &lt;/tr&gt;</t>
  </si>
  <si>
    <t xml:space="preserve">  &lt;/table&gt;</t>
  </si>
  <si>
    <t>&lt;br&gt;  &lt;table width="60%" align="center" height="30"&gt;</t>
  </si>
  <si>
    <t>&lt;tr&gt;</t>
  </si>
  <si>
    <t>&lt;td &gt;&lt;a &gt;Surnames Starting With:&lt;/a&gt;&lt;/td&gt;</t>
  </si>
  <si>
    <t>&lt;td &gt;&lt;a href="A-B.htm"&gt;A-B&lt;/a&gt;&lt;/td&gt;&lt;td &gt;&lt;a href="C.htm"&gt;_C_&lt;/a&gt;&lt;/td&gt;&lt;td &gt;&lt;a href="D-E.htm"&gt;D-E&lt;/a&gt;&lt;/td&gt;</t>
  </si>
  <si>
    <t>&lt;td &gt;&lt;a href="F.htm"&gt;_F_&lt;/a&gt;&lt;/td&gt;&lt;td &gt;&lt;a href="G-H.htm"&gt;G-H&lt;/a&gt;&lt;/td&gt;&lt;td &gt;&lt;a href="I-L.htm"&gt;I-L&lt;/a&gt;&lt;/td&gt;</t>
  </si>
  <si>
    <t>&lt;td &gt;&lt;a href="M.htm"&gt;_M_&lt;/a&gt;&lt;/td&gt;&lt;td &gt;&lt;a href="N-P.htm"&gt;N-P&lt;/a&gt;&lt;/td&gt;&lt;td &gt;&lt;a href="Q-R.htm"&gt;Q-R&lt;/a&gt;&lt;/td&gt;</t>
  </si>
  <si>
    <t>&lt;td &gt;&lt;a href="S.htm"&gt;_S_&lt;/a&gt;&lt;/td&gt;&lt;td &gt;&lt;a href="T-Z.htm"&gt;T-Z&lt;/a&gt;&lt;/td&gt;&lt;td &gt;</t>
  </si>
  <si>
    <t>&lt;td &gt;&lt;a href="Stub.htm"&gt;Cemetery Entrance&lt;/a&gt;&lt;/td&gt;</t>
  </si>
  <si>
    <t>&lt;/tr&gt;</t>
  </si>
  <si>
    <t>&lt;/table&gt;&lt;br&gt;</t>
  </si>
  <si>
    <t>&lt;table  class="style1"  &gt;</t>
  </si>
  <si>
    <t>&lt;colgroup&gt;</t>
  </si>
  <si>
    <t>&lt;col width="180"&gt;&lt;col width="110" span="2"&gt;</t>
  </si>
  <si>
    <t>&lt;col width="285"&gt;&lt;col span="1"&gt;</t>
  </si>
  <si>
    <t>&lt;col width="47" span="3"&gt;</t>
  </si>
  <si>
    <t>&lt;/colgroup&gt;</t>
  </si>
  <si>
    <t>&lt;tr class="style2" height="20"&gt;&lt;td &gt;Surnames Starting with A&lt;/td&gt;&lt;td&gt;Birth Date&lt;/td&gt;&lt;td&gt;Death Date&lt;/td&gt;&lt;td&gt;Inscription/Contributor's comment&lt;/td&gt;&lt;td&gt;WPA&lt;/td&gt;&lt;td&gt;GPP&lt;/td&gt;&lt;td&gt;Obits&lt;/td&gt;</t>
  </si>
  <si>
    <t>&lt;tr class="style3" height="20"&gt;&lt;td&gt;Abernethy, Earl A&lt;/td&gt;&lt;td&gt;February 20, 1890&lt;/td&gt;&lt;td&gt;October 10, 1956&lt;/td&gt;&lt;td&gt;/Married to: Abernethy, Loretta B &lt;/td&gt;&lt;td&gt;&lt;/td&gt;&lt;td&gt;&lt;a href="http://iowagravestones.org/gs_view.php?id=468107"&gt;Photo&lt;/a&gt;&lt;/td&gt;   &lt;td&gt;&lt;a href="http://iagenweb.org/boards/clayton/obituaries/index.cgi?read=41832"&gt;Obit&lt;/a&gt;&lt;/td&gt;</t>
  </si>
  <si>
    <t>&lt;/table&gt;</t>
  </si>
  <si>
    <t>&lt;br&gt;  &lt;table width="60%" align="center"  height="30"&gt;</t>
  </si>
  <si>
    <t>&lt;/tr&gt;&lt;/table&gt;&lt;br&gt;</t>
  </si>
  <si>
    <t>&lt;col width="110"&gt;&lt;col width="200"&gt;&lt;col width="200"&gt;</t>
  </si>
  <si>
    <t>&lt;tr class="style2" height="20"&gt;&lt;td &gt;Source&lt;/td&gt;&lt;td &gt;For more information&lt;/td&gt;&lt;td&gt;Icon Window Name&lt;/td&gt;&lt;/tr&gt;</t>
  </si>
  <si>
    <t>&lt;tr class="style3" height="20"&gt;&lt;td &gt;WPA&lt;/td&gt;&lt;td &gt;Select the WPA icon&lt;/td&gt;&lt;td&gt;Iowa WPA Graves&lt;/td&gt;&lt;/tr&gt;</t>
  </si>
  <si>
    <t>&lt;tr class="style3" height="20"&gt;&lt;td &gt;GPP&lt;/td&gt;&lt;td &gt;Select one of the GPP icons&lt;/td&gt;&lt;td&gt;St. Peter's Catholic&lt;/td&gt;&lt;/tr&gt;</t>
  </si>
  <si>
    <t>&lt;tr class="style3" height="20"&gt;&lt;td &gt;Obits&lt;/td&gt;&lt;td &gt;Select the Obit icon&lt;/td&gt;&lt;td&gt;Fayette Obituaries&lt;/td&gt;&lt;/tr&gt;</t>
  </si>
  <si>
    <t>&lt;p&gt;Note: these 4 icons operate out of their own windows, see above table, to return to the cemetery table you must clink the</t>
  </si>
  <si>
    <t>County window tab.&lt;/p&gt;</t>
  </si>
  <si>
    <t>&lt;p&gt;</t>
  </si>
  <si>
    <t>&lt;a href="http://iowawpagraves.org/index.php?lc=1&amp;last=gx&amp;fc=1&amp;first=&amp;cid=33" target="_WPA"&gt;</t>
  </si>
  <si>
    <t>&lt;img alt="Search Fayette WPA graves" src="../../../zimages/wpa_75x75.gif" width="75" height="75"&gt;</t>
  </si>
  <si>
    <t>&lt;a href="http://iowagravestones.org/search.php?search=custom&amp;new_cid=33&amp;cfield=cemetery&amp;ctype=1&amp;ctxt=St.+Peter%27s+Catholic" target="_GPP"&gt;</t>
  </si>
  <si>
    <t>&lt;img alt="Search St. Peter's Catholic GPP photos" src="../../../zimages/gpp_icon99x83[2].gif" width="99" height="83"&gt;</t>
  </si>
  <si>
    <t>&lt;a href="http://iowagravestones.org/cemetery_list.php?CID=33&amp;cName=St.+Peter%27s+Catholic" target="_GPP"&gt;</t>
  </si>
  <si>
    <t>&lt;img alt="View St. Peter's Catholic Cemetery GPP photos" src="../../../zimages/gpp_icon99x83[2].gif" width="99" height="83"&gt;</t>
  </si>
  <si>
    <t>&lt;a href="http://iagenweb.org/boards/fayette/obituaries/" target="_Obits"&gt;</t>
  </si>
  <si>
    <t>&lt;img alt="Search Fayette Obits" src="../../../zimages/obit-sm[1].jpg" width="80" height="88"&gt;&lt;/a&gt;</t>
  </si>
  <si>
    <t>&lt;/p&gt;</t>
  </si>
  <si>
    <t>&lt;p&gt;&lt;font size="4"&gt;Please, contact the &lt;a href="../../../../Adm/ccadmpage.htm"&gt;County Coordinator&lt;/a&gt;</t>
  </si>
  <si>
    <t xml:space="preserve"> to submit additions or corrections.&lt;/font&gt;</t>
  </si>
  <si>
    <t>&lt;a href="../../../../index.htm"&gt;Winneshiek IAGenWeb Home&lt;/a&gt; * &lt;a href="../../../cemIndex.htm"&gt;Cemetery Index&lt;/a&gt;</t>
  </si>
  <si>
    <t>&lt;p style="MARGIN-TOP: 10px; MARGIN-BOTTOM: 0px"&gt;&lt;strong&gt;</t>
  </si>
  <si>
    <t>&lt;font size="1"&gt;Copyright © IAGenWeb2008 The submitters &amp;amp; IAGenWeb&lt;/font&gt;&lt;/strong&gt;&lt;/p&gt;</t>
  </si>
  <si>
    <t>&lt;p style="MARGIN-TOP: 0px; MARGIN-BOTTOM: 0px" &gt;&lt;strong&gt;</t>
  </si>
  <si>
    <t>&lt;font size="1"&gt;Please read the &lt;a href="http://iagenweb.org/state/disclaim.htm"&gt;</t>
  </si>
  <si>
    <t>IAGenWeb Terms, Conditions &amp;amp; Disclaimer&lt;/a&gt;&lt;/font&gt;&lt;/strong&gt;</t>
  </si>
  <si>
    <t>&lt;p style="MARGIN-TOP: 0px"&gt;&lt;strong&gt;</t>
  </si>
  <si>
    <t>&lt;font size="1"&gt;~all of which applies to the Winneshiek Co. website. ~&lt;/font&gt;&lt;/strong&gt;&lt;/p&gt;</t>
  </si>
  <si>
    <t>&lt;/div&gt;</t>
  </si>
  <si>
    <t>&lt;/body&gt;</t>
  </si>
  <si>
    <t>&lt;/html&gt;</t>
  </si>
  <si>
    <t>Second stone apparently same person name spelled slightly different</t>
  </si>
  <si>
    <t>Photos</t>
  </si>
  <si>
    <t xml:space="preserve"> graves is based on a 100% photo survey conducted by Bill Waters on August 2, 2009 and was created by merging the  information found in the Works Project Administration (WPA) 1930’s Graves Registration Survey (</t>
  </si>
  <si>
    <t xml:space="preserve"> records). These tables include links to </t>
  </si>
  <si>
    <t xml:space="preserve"> pictures of the deceased. To add more pictures to this table, send the pictures you want added to your county coordinator. The left columns of the tabulation facilitate your viewing of the source data WPA (W), GPP (P) and Obits (O). Note that some records in this cemetery table have more than one source; and in most cases the information is redundant. If there is a disagreement, your county coordinator has used his best judgment about which information to include in the compilation. As more data becomes available it will be merged into these tables. This summary contains a wealth of information that was made available by volunteers taking pictures and transcribing data. Those volunteers are to be applauded, keep up the good work!</t>
  </si>
  <si>
    <t xml:space="preserve">Smestad, Albert  </t>
  </si>
  <si>
    <t>Smestad, Ingeborg</t>
  </si>
  <si>
    <t>Smestad, Winnefred Alice</t>
  </si>
  <si>
    <t>Smestad, Emma Louise</t>
  </si>
  <si>
    <t>Alfsen, Osten</t>
  </si>
  <si>
    <t>s/o Alf Alfsen</t>
  </si>
  <si>
    <t>w/o Alf Alfsen</t>
  </si>
  <si>
    <t>July 9, 1925</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</si>
</sst>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color theme="1"/>
      <name val="Calibri"/>
      <family val="2"/>
      <scheme val="minor"/>
    </font>
    <font>
      <sz val="20"/>
      <color theme="1"/>
      <name val="Calibri"/>
      <family val="2"/>
      <scheme val="minor"/>
    </font>
    <font>
      <sz val="10"/>
      <name val="Calibri"/>
      <family val="2"/>
      <scheme val="minor"/>
    </font>
    <font>
      <sz val="12"/>
      <color rgb="FF800000"/>
      <name val="Calibri"/>
      <family val="2"/>
      <scheme val="minor"/>
    </font>
    <font>
      <b/>
      <sz val="12"/>
      <color rgb="FFFF0000"/>
      <name val="Calibri"/>
      <family val="2"/>
      <scheme val="minor"/>
    </font>
    <font>
      <sz val="8"/>
      <color theme="0"/>
      <name val="Calibri"/>
      <family val="2"/>
      <scheme val="minor"/>
    </font>
    <font>
      <sz val="8"/>
      <color theme="3" tint="0.79998168889431442"/>
      <name val="Calibri"/>
      <family val="2"/>
      <scheme val="minor"/>
    </font>
    <font>
      <sz val="1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cellStyleXfs>
  <cellXfs count="55">
    <xf numFmtId="0" fontId="0" fillId="0" borderId="0" xfId="0"/>
    <xf numFmtId="0" fontId="0" fillId="0" borderId="0" xfId="0" applyAlignment="1">
      <alignment horizontal="center"/>
    </xf>
    <xf numFmtId="0" fontId="0" fillId="0" borderId="0" xfId="0"/>
    <xf numFmtId="0" fontId="0" fillId="0" borderId="0" xfId="0" applyAlignment="1">
      <alignment wrapText="1"/>
    </xf>
    <xf numFmtId="0" fontId="0" fillId="0" borderId="0" xfId="0" applyAlignment="1">
      <alignment horizontal="left"/>
    </xf>
    <xf numFmtId="0" fontId="0" fillId="0" borderId="0" xfId="0" applyBorder="1"/>
    <xf numFmtId="0" fontId="19" fillId="0" borderId="0" xfId="0" applyFont="1" applyBorder="1"/>
    <xf numFmtId="0" fontId="20" fillId="0" borderId="0" xfId="0" applyFont="1" applyBorder="1" applyAlignment="1">
      <alignment horizontal="right"/>
    </xf>
    <xf numFmtId="0" fontId="20" fillId="0" borderId="0" xfId="0" applyFont="1" applyBorder="1" applyAlignment="1">
      <alignment horizontal="center"/>
    </xf>
    <xf numFmtId="0" fontId="19" fillId="0" borderId="0" xfId="0" applyFont="1" applyBorder="1" applyAlignment="1">
      <alignment horizontal="center"/>
    </xf>
    <xf numFmtId="0" fontId="19" fillId="0" borderId="0" xfId="0" applyFont="1" applyBorder="1" applyAlignment="1">
      <alignment horizontal="left"/>
    </xf>
    <xf numFmtId="0" fontId="19" fillId="0" borderId="0" xfId="0" quotePrefix="1" applyFont="1" applyBorder="1" applyAlignment="1">
      <alignment horizontal="left"/>
    </xf>
    <xf numFmtId="1" fontId="0" fillId="0" borderId="0" xfId="0" applyNumberFormat="1" applyAlignment="1">
      <alignment horizontal="center"/>
    </xf>
    <xf numFmtId="0" fontId="19" fillId="0" borderId="10" xfId="0" applyFont="1" applyBorder="1" applyAlignment="1">
      <alignment horizontal="center"/>
    </xf>
    <xf numFmtId="0" fontId="21" fillId="0" borderId="11" xfId="0" applyFont="1" applyFill="1" applyBorder="1" applyAlignment="1">
      <alignment horizontal="center"/>
    </xf>
    <xf numFmtId="0" fontId="21" fillId="0" borderId="12" xfId="0" applyFont="1" applyFill="1" applyBorder="1" applyAlignment="1">
      <alignment horizontal="center"/>
    </xf>
    <xf numFmtId="9" fontId="0" fillId="0" borderId="0" xfId="42" applyFont="1" applyAlignment="1">
      <alignment horizontal="center"/>
    </xf>
    <xf numFmtId="0" fontId="19" fillId="0" borderId="10" xfId="0" applyFont="1" applyBorder="1"/>
    <xf numFmtId="0" fontId="22" fillId="0" borderId="0" xfId="0" applyFont="1" applyAlignment="1">
      <alignment horizontal="left"/>
    </xf>
    <xf numFmtId="0" fontId="21" fillId="0" borderId="0" xfId="0" applyFont="1" applyFill="1" applyBorder="1" applyAlignment="1">
      <alignment horizontal="center"/>
    </xf>
    <xf numFmtId="0" fontId="23" fillId="0" borderId="10" xfId="0" applyFont="1" applyBorder="1"/>
    <xf numFmtId="0" fontId="18" fillId="0" borderId="0" xfId="0" applyFont="1"/>
    <xf numFmtId="0" fontId="0" fillId="0" borderId="0" xfId="0" quotePrefix="1"/>
    <xf numFmtId="0" fontId="19" fillId="0" borderId="0" xfId="0" quotePrefix="1" applyFont="1" applyBorder="1"/>
    <xf numFmtId="0" fontId="21" fillId="33" borderId="0" xfId="0" applyFont="1" applyFill="1" applyBorder="1" applyAlignment="1">
      <alignment horizontal="center"/>
    </xf>
    <xf numFmtId="0" fontId="21" fillId="33" borderId="10" xfId="0" applyFont="1" applyFill="1" applyBorder="1" applyAlignment="1">
      <alignment horizontal="left" wrapText="1"/>
    </xf>
    <xf numFmtId="0" fontId="21" fillId="33" borderId="10" xfId="0" applyFont="1" applyFill="1" applyBorder="1" applyAlignment="1">
      <alignment horizontal="center" wrapText="1"/>
    </xf>
    <xf numFmtId="0" fontId="19" fillId="0" borderId="10" xfId="0" applyFont="1" applyBorder="1" applyAlignment="1">
      <alignment horizontal="center" wrapText="1"/>
    </xf>
    <xf numFmtId="0" fontId="19" fillId="0" borderId="10" xfId="0" applyFont="1" applyBorder="1" applyAlignment="1">
      <alignment wrapText="1"/>
    </xf>
    <xf numFmtId="0" fontId="21" fillId="33" borderId="10" xfId="0" applyFont="1" applyFill="1" applyBorder="1" applyAlignment="1">
      <alignment horizontal="center"/>
    </xf>
    <xf numFmtId="0" fontId="21" fillId="33" borderId="10" xfId="0" applyFont="1" applyFill="1" applyBorder="1" applyAlignment="1">
      <alignment horizontal="left"/>
    </xf>
    <xf numFmtId="0" fontId="21" fillId="0" borderId="0" xfId="0" applyFont="1" applyBorder="1" applyAlignment="1">
      <alignment horizontal="center"/>
    </xf>
    <xf numFmtId="0" fontId="19" fillId="0" borderId="0" xfId="0" quotePrefix="1" applyFont="1" applyBorder="1" applyAlignment="1">
      <alignment horizontal="center"/>
    </xf>
    <xf numFmtId="0" fontId="21" fillId="33" borderId="0" xfId="0" applyFont="1" applyFill="1" applyAlignment="1">
      <alignment horizontal="center"/>
    </xf>
    <xf numFmtId="0" fontId="19" fillId="0" borderId="0" xfId="0" applyFont="1" applyAlignment="1">
      <alignment horizontal="center" wrapText="1"/>
    </xf>
    <xf numFmtId="0" fontId="21" fillId="33" borderId="0" xfId="0" applyFont="1" applyFill="1" applyAlignment="1">
      <alignment horizontal="left" wrapText="1"/>
    </xf>
    <xf numFmtId="0" fontId="19" fillId="0" borderId="0" xfId="0" applyFont="1" applyAlignment="1">
      <alignment wrapText="1"/>
    </xf>
    <xf numFmtId="0" fontId="21" fillId="33" borderId="0" xfId="0" applyFont="1" applyFill="1" applyAlignment="1">
      <alignment horizontal="center" wrapText="1"/>
    </xf>
    <xf numFmtId="0" fontId="14" fillId="0" borderId="10" xfId="0" applyFont="1" applyBorder="1"/>
    <xf numFmtId="0" fontId="0" fillId="0" borderId="10" xfId="0" applyBorder="1"/>
    <xf numFmtId="0" fontId="0" fillId="0" borderId="10" xfId="0" quotePrefix="1" applyBorder="1"/>
    <xf numFmtId="0" fontId="26" fillId="0" borderId="0" xfId="0" applyFont="1"/>
    <xf numFmtId="0" fontId="26" fillId="0" borderId="0" xfId="0" quotePrefix="1" applyFont="1"/>
    <xf numFmtId="15" fontId="26" fillId="0" borderId="0" xfId="0" applyNumberFormat="1" applyFont="1"/>
    <xf numFmtId="0" fontId="21" fillId="0" borderId="0" xfId="0" applyFont="1" applyAlignment="1">
      <alignment horizontal="center" wrapText="1"/>
    </xf>
    <xf numFmtId="0" fontId="26" fillId="0" borderId="10" xfId="0" applyFont="1" applyBorder="1"/>
    <xf numFmtId="0" fontId="26" fillId="0" borderId="10" xfId="0" quotePrefix="1" applyFont="1" applyBorder="1"/>
    <xf numFmtId="15" fontId="0" fillId="0" borderId="0" xfId="0" applyNumberFormat="1"/>
    <xf numFmtId="15" fontId="26" fillId="0" borderId="10" xfId="0" applyNumberFormat="1" applyFont="1" applyBorder="1"/>
    <xf numFmtId="0" fontId="21" fillId="0" borderId="10" xfId="0" applyFont="1" applyBorder="1" applyAlignment="1">
      <alignment horizontal="center" wrapText="1"/>
    </xf>
    <xf numFmtId="0" fontId="21" fillId="0" borderId="10" xfId="0" applyFont="1" applyBorder="1" applyAlignment="1">
      <alignment wrapText="1"/>
    </xf>
    <xf numFmtId="0" fontId="14" fillId="0" borderId="0" xfId="0" applyFont="1"/>
    <xf numFmtId="0" fontId="21" fillId="33" borderId="0" xfId="0" applyFont="1" applyFill="1" applyBorder="1" applyAlignment="1">
      <alignment horizontal="left"/>
    </xf>
    <xf numFmtId="0" fontId="0" fillId="0" borderId="0" xfId="0" applyAlignment="1"/>
    <xf numFmtId="0" fontId="0" fillId="0" borderId="0" xfId="0" applyNumberFormat="1" applyAlignmen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9525</xdr:colOff>
      <xdr:row>1</xdr:row>
      <xdr:rowOff>9525</xdr:rowOff>
    </xdr:to>
    <xdr:pic>
      <xdr:nvPicPr>
        <xdr:cNvPr id="2"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5"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6"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7"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8"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9"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0"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1"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2"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3"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4"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5"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6"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7"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8" name="Picture 37"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9"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0"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1"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2"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3"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4"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5"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6"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7"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8"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9"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0"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1"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2"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3"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4"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5"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6"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7"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8"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9"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0"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1"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2"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3"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4"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5"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6"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7"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8"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9"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50"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51"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52" name="Picture 37"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53"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54"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55"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56"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57"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58"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59"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60"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61"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62"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63"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64"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65"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66"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67"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68"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69"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70"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71"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72"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73"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74"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75"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76"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77"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78"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79"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80"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81"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82"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83"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84"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85"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86" name="Picture 37"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87"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88"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89"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90"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91"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92"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93"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94"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95"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96"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97"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98"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99"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00"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01"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02"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03"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04"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19050</xdr:colOff>
      <xdr:row>1</xdr:row>
      <xdr:rowOff>0</xdr:rowOff>
    </xdr:from>
    <xdr:to>
      <xdr:col>1</xdr:col>
      <xdr:colOff>28575</xdr:colOff>
      <xdr:row>1</xdr:row>
      <xdr:rowOff>9525</xdr:rowOff>
    </xdr:to>
    <xdr:pic>
      <xdr:nvPicPr>
        <xdr:cNvPr id="105"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200025"/>
          <a:ext cx="9525" cy="9525"/>
        </a:xfrm>
        <a:prstGeom prst="rect">
          <a:avLst/>
        </a:prstGeom>
        <a:noFill/>
      </xdr:spPr>
    </xdr:pic>
    <xdr:clientData/>
  </xdr:twoCellAnchor>
  <xdr:twoCellAnchor editAs="oneCell">
    <xdr:from>
      <xdr:col>1</xdr:col>
      <xdr:colOff>38100</xdr:colOff>
      <xdr:row>1</xdr:row>
      <xdr:rowOff>0</xdr:rowOff>
    </xdr:from>
    <xdr:to>
      <xdr:col>1</xdr:col>
      <xdr:colOff>47625</xdr:colOff>
      <xdr:row>1</xdr:row>
      <xdr:rowOff>9525</xdr:rowOff>
    </xdr:to>
    <xdr:pic>
      <xdr:nvPicPr>
        <xdr:cNvPr id="106"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200025"/>
          <a:ext cx="9525" cy="9525"/>
        </a:xfrm>
        <a:prstGeom prst="rect">
          <a:avLst/>
        </a:prstGeom>
        <a:noFill/>
      </xdr:spPr>
    </xdr:pic>
    <xdr:clientData/>
  </xdr:twoCellAnchor>
  <xdr:twoCellAnchor editAs="oneCell">
    <xdr:from>
      <xdr:col>1</xdr:col>
      <xdr:colOff>57150</xdr:colOff>
      <xdr:row>1</xdr:row>
      <xdr:rowOff>0</xdr:rowOff>
    </xdr:from>
    <xdr:to>
      <xdr:col>1</xdr:col>
      <xdr:colOff>66675</xdr:colOff>
      <xdr:row>1</xdr:row>
      <xdr:rowOff>9525</xdr:rowOff>
    </xdr:to>
    <xdr:pic>
      <xdr:nvPicPr>
        <xdr:cNvPr id="107"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200025"/>
          <a:ext cx="9525" cy="9525"/>
        </a:xfrm>
        <a:prstGeom prst="rect">
          <a:avLst/>
        </a:prstGeom>
        <a:noFill/>
      </xdr:spPr>
    </xdr:pic>
    <xdr:clientData/>
  </xdr:twoCellAnchor>
  <xdr:twoCellAnchor editAs="oneCell">
    <xdr:from>
      <xdr:col>1</xdr:col>
      <xdr:colOff>76200</xdr:colOff>
      <xdr:row>1</xdr:row>
      <xdr:rowOff>0</xdr:rowOff>
    </xdr:from>
    <xdr:to>
      <xdr:col>1</xdr:col>
      <xdr:colOff>85725</xdr:colOff>
      <xdr:row>1</xdr:row>
      <xdr:rowOff>9525</xdr:rowOff>
    </xdr:to>
    <xdr:pic>
      <xdr:nvPicPr>
        <xdr:cNvPr id="108"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200025"/>
          <a:ext cx="9525" cy="9525"/>
        </a:xfrm>
        <a:prstGeom prst="rect">
          <a:avLst/>
        </a:prstGeom>
        <a:noFill/>
      </xdr:spPr>
    </xdr:pic>
    <xdr:clientData/>
  </xdr:twoCellAnchor>
  <xdr:twoCellAnchor editAs="oneCell">
    <xdr:from>
      <xdr:col>1</xdr:col>
      <xdr:colOff>95250</xdr:colOff>
      <xdr:row>1</xdr:row>
      <xdr:rowOff>0</xdr:rowOff>
    </xdr:from>
    <xdr:to>
      <xdr:col>1</xdr:col>
      <xdr:colOff>104775</xdr:colOff>
      <xdr:row>1</xdr:row>
      <xdr:rowOff>9525</xdr:rowOff>
    </xdr:to>
    <xdr:pic>
      <xdr:nvPicPr>
        <xdr:cNvPr id="109"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200025"/>
          <a:ext cx="9525" cy="9525"/>
        </a:xfrm>
        <a:prstGeom prst="rect">
          <a:avLst/>
        </a:prstGeom>
        <a:noFill/>
      </xdr:spPr>
    </xdr:pic>
    <xdr:clientData/>
  </xdr:twoCellAnchor>
  <xdr:twoCellAnchor editAs="oneCell">
    <xdr:from>
      <xdr:col>1</xdr:col>
      <xdr:colOff>114300</xdr:colOff>
      <xdr:row>1</xdr:row>
      <xdr:rowOff>0</xdr:rowOff>
    </xdr:from>
    <xdr:to>
      <xdr:col>1</xdr:col>
      <xdr:colOff>123825</xdr:colOff>
      <xdr:row>1</xdr:row>
      <xdr:rowOff>9525</xdr:rowOff>
    </xdr:to>
    <xdr:pic>
      <xdr:nvPicPr>
        <xdr:cNvPr id="110"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200025"/>
          <a:ext cx="9525" cy="9525"/>
        </a:xfrm>
        <a:prstGeom prst="rect">
          <a:avLst/>
        </a:prstGeom>
        <a:noFill/>
      </xdr:spPr>
    </xdr:pic>
    <xdr:clientData/>
  </xdr:twoCellAnchor>
  <xdr:twoCellAnchor editAs="oneCell">
    <xdr:from>
      <xdr:col>1</xdr:col>
      <xdr:colOff>133350</xdr:colOff>
      <xdr:row>1</xdr:row>
      <xdr:rowOff>0</xdr:rowOff>
    </xdr:from>
    <xdr:to>
      <xdr:col>1</xdr:col>
      <xdr:colOff>142875</xdr:colOff>
      <xdr:row>1</xdr:row>
      <xdr:rowOff>9525</xdr:rowOff>
    </xdr:to>
    <xdr:pic>
      <xdr:nvPicPr>
        <xdr:cNvPr id="111"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200025"/>
          <a:ext cx="9525" cy="9525"/>
        </a:xfrm>
        <a:prstGeom prst="rect">
          <a:avLst/>
        </a:prstGeom>
        <a:noFill/>
      </xdr:spPr>
    </xdr:pic>
    <xdr:clientData/>
  </xdr:twoCellAnchor>
  <xdr:twoCellAnchor editAs="oneCell">
    <xdr:from>
      <xdr:col>1</xdr:col>
      <xdr:colOff>152400</xdr:colOff>
      <xdr:row>1</xdr:row>
      <xdr:rowOff>0</xdr:rowOff>
    </xdr:from>
    <xdr:to>
      <xdr:col>1</xdr:col>
      <xdr:colOff>161925</xdr:colOff>
      <xdr:row>1</xdr:row>
      <xdr:rowOff>9525</xdr:rowOff>
    </xdr:to>
    <xdr:pic>
      <xdr:nvPicPr>
        <xdr:cNvPr id="112"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200025"/>
          <a:ext cx="9525" cy="9525"/>
        </a:xfrm>
        <a:prstGeom prst="rect">
          <a:avLst/>
        </a:prstGeom>
        <a:noFill/>
      </xdr:spPr>
    </xdr:pic>
    <xdr:clientData/>
  </xdr:twoCellAnchor>
  <xdr:twoCellAnchor editAs="oneCell">
    <xdr:from>
      <xdr:col>1</xdr:col>
      <xdr:colOff>171450</xdr:colOff>
      <xdr:row>1</xdr:row>
      <xdr:rowOff>0</xdr:rowOff>
    </xdr:from>
    <xdr:to>
      <xdr:col>1</xdr:col>
      <xdr:colOff>180975</xdr:colOff>
      <xdr:row>1</xdr:row>
      <xdr:rowOff>9525</xdr:rowOff>
    </xdr:to>
    <xdr:pic>
      <xdr:nvPicPr>
        <xdr:cNvPr id="113"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200025"/>
          <a:ext cx="9525" cy="9525"/>
        </a:xfrm>
        <a:prstGeom prst="rect">
          <a:avLst/>
        </a:prstGeom>
        <a:noFill/>
      </xdr:spPr>
    </xdr:pic>
    <xdr:clientData/>
  </xdr:twoCellAnchor>
  <xdr:twoCellAnchor editAs="oneCell">
    <xdr:from>
      <xdr:col>1</xdr:col>
      <xdr:colOff>190500</xdr:colOff>
      <xdr:row>1</xdr:row>
      <xdr:rowOff>0</xdr:rowOff>
    </xdr:from>
    <xdr:to>
      <xdr:col>1</xdr:col>
      <xdr:colOff>200025</xdr:colOff>
      <xdr:row>1</xdr:row>
      <xdr:rowOff>9525</xdr:rowOff>
    </xdr:to>
    <xdr:pic>
      <xdr:nvPicPr>
        <xdr:cNvPr id="114"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200025"/>
          <a:ext cx="9525" cy="9525"/>
        </a:xfrm>
        <a:prstGeom prst="rect">
          <a:avLst/>
        </a:prstGeom>
        <a:noFill/>
      </xdr:spPr>
    </xdr:pic>
    <xdr:clientData/>
  </xdr:twoCellAnchor>
  <xdr:twoCellAnchor editAs="oneCell">
    <xdr:from>
      <xdr:col>1</xdr:col>
      <xdr:colOff>209550</xdr:colOff>
      <xdr:row>1</xdr:row>
      <xdr:rowOff>0</xdr:rowOff>
    </xdr:from>
    <xdr:to>
      <xdr:col>1</xdr:col>
      <xdr:colOff>219075</xdr:colOff>
      <xdr:row>1</xdr:row>
      <xdr:rowOff>9525</xdr:rowOff>
    </xdr:to>
    <xdr:pic>
      <xdr:nvPicPr>
        <xdr:cNvPr id="115"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200025"/>
          <a:ext cx="9525" cy="9525"/>
        </a:xfrm>
        <a:prstGeom prst="rect">
          <a:avLst/>
        </a:prstGeom>
        <a:noFill/>
      </xdr:spPr>
    </xdr:pic>
    <xdr:clientData/>
  </xdr:twoCellAnchor>
  <xdr:twoCellAnchor editAs="oneCell">
    <xdr:from>
      <xdr:col>1</xdr:col>
      <xdr:colOff>228600</xdr:colOff>
      <xdr:row>1</xdr:row>
      <xdr:rowOff>0</xdr:rowOff>
    </xdr:from>
    <xdr:to>
      <xdr:col>1</xdr:col>
      <xdr:colOff>238125</xdr:colOff>
      <xdr:row>1</xdr:row>
      <xdr:rowOff>9525</xdr:rowOff>
    </xdr:to>
    <xdr:pic>
      <xdr:nvPicPr>
        <xdr:cNvPr id="116"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200025"/>
          <a:ext cx="9525" cy="9525"/>
        </a:xfrm>
        <a:prstGeom prst="rect">
          <a:avLst/>
        </a:prstGeom>
        <a:noFill/>
      </xdr:spPr>
    </xdr:pic>
    <xdr:clientData/>
  </xdr:twoCellAnchor>
  <xdr:twoCellAnchor editAs="oneCell">
    <xdr:from>
      <xdr:col>1</xdr:col>
      <xdr:colOff>247650</xdr:colOff>
      <xdr:row>1</xdr:row>
      <xdr:rowOff>0</xdr:rowOff>
    </xdr:from>
    <xdr:to>
      <xdr:col>1</xdr:col>
      <xdr:colOff>257175</xdr:colOff>
      <xdr:row>1</xdr:row>
      <xdr:rowOff>9525</xdr:rowOff>
    </xdr:to>
    <xdr:pic>
      <xdr:nvPicPr>
        <xdr:cNvPr id="117"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200025"/>
          <a:ext cx="9525" cy="9525"/>
        </a:xfrm>
        <a:prstGeom prst="rect">
          <a:avLst/>
        </a:prstGeom>
        <a:noFill/>
      </xdr:spPr>
    </xdr:pic>
    <xdr:clientData/>
  </xdr:twoCellAnchor>
  <xdr:twoCellAnchor editAs="oneCell">
    <xdr:from>
      <xdr:col>1</xdr:col>
      <xdr:colOff>266700</xdr:colOff>
      <xdr:row>1</xdr:row>
      <xdr:rowOff>0</xdr:rowOff>
    </xdr:from>
    <xdr:to>
      <xdr:col>1</xdr:col>
      <xdr:colOff>276225</xdr:colOff>
      <xdr:row>1</xdr:row>
      <xdr:rowOff>9525</xdr:rowOff>
    </xdr:to>
    <xdr:pic>
      <xdr:nvPicPr>
        <xdr:cNvPr id="118"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200025"/>
          <a:ext cx="9525" cy="9525"/>
        </a:xfrm>
        <a:prstGeom prst="rect">
          <a:avLst/>
        </a:prstGeom>
        <a:noFill/>
      </xdr:spPr>
    </xdr:pic>
    <xdr:clientData/>
  </xdr:twoCellAnchor>
  <xdr:twoCellAnchor editAs="oneCell">
    <xdr:from>
      <xdr:col>1</xdr:col>
      <xdr:colOff>285750</xdr:colOff>
      <xdr:row>1</xdr:row>
      <xdr:rowOff>0</xdr:rowOff>
    </xdr:from>
    <xdr:to>
      <xdr:col>1</xdr:col>
      <xdr:colOff>295275</xdr:colOff>
      <xdr:row>1</xdr:row>
      <xdr:rowOff>9525</xdr:rowOff>
    </xdr:to>
    <xdr:pic>
      <xdr:nvPicPr>
        <xdr:cNvPr id="119" name="Picture 3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20" name="Picture 38" descr="http://mt2.google.com/vt/v=ap.97&amp;hl=en&amp;x=1998&amp;y=3008&amp;z=13&amp;s=Ga"/>
        <xdr:cNvPicPr>
          <a:picLocks noChangeAspect="1" noChangeArrowheads="1"/>
        </xdr:cNvPicPr>
      </xdr:nvPicPr>
      <xdr:blipFill>
        <a:blip xmlns:r="http://schemas.openxmlformats.org/officeDocument/2006/relationships" r:embed="rId3"/>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21"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22"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23"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24"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25"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26"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27"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28"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29"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30"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31"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32"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33"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34"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35"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36"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37"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38"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39"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40"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41"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42"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43"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44"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45"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46"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47"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48"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49"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50"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51"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52"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53"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54"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55"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56"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57"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58"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59"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60"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61"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62"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63"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64"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65"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66"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67"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68"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69"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70"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71"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72"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73"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74"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75"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76"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77"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78"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79"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80"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81"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82"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83"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84"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85"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86"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87"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19050</xdr:colOff>
      <xdr:row>1</xdr:row>
      <xdr:rowOff>0</xdr:rowOff>
    </xdr:from>
    <xdr:to>
      <xdr:col>1</xdr:col>
      <xdr:colOff>28575</xdr:colOff>
      <xdr:row>1</xdr:row>
      <xdr:rowOff>9525</xdr:rowOff>
    </xdr:to>
    <xdr:pic>
      <xdr:nvPicPr>
        <xdr:cNvPr id="188"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200025"/>
          <a:ext cx="9525" cy="9525"/>
        </a:xfrm>
        <a:prstGeom prst="rect">
          <a:avLst/>
        </a:prstGeom>
        <a:noFill/>
      </xdr:spPr>
    </xdr:pic>
    <xdr:clientData/>
  </xdr:twoCellAnchor>
  <xdr:twoCellAnchor editAs="oneCell">
    <xdr:from>
      <xdr:col>1</xdr:col>
      <xdr:colOff>38100</xdr:colOff>
      <xdr:row>1</xdr:row>
      <xdr:rowOff>0</xdr:rowOff>
    </xdr:from>
    <xdr:to>
      <xdr:col>1</xdr:col>
      <xdr:colOff>47625</xdr:colOff>
      <xdr:row>1</xdr:row>
      <xdr:rowOff>9525</xdr:rowOff>
    </xdr:to>
    <xdr:pic>
      <xdr:nvPicPr>
        <xdr:cNvPr id="189"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200025"/>
          <a:ext cx="9525" cy="9525"/>
        </a:xfrm>
        <a:prstGeom prst="rect">
          <a:avLst/>
        </a:prstGeom>
        <a:noFill/>
      </xdr:spPr>
    </xdr:pic>
    <xdr:clientData/>
  </xdr:twoCellAnchor>
  <xdr:twoCellAnchor editAs="oneCell">
    <xdr:from>
      <xdr:col>1</xdr:col>
      <xdr:colOff>57150</xdr:colOff>
      <xdr:row>1</xdr:row>
      <xdr:rowOff>0</xdr:rowOff>
    </xdr:from>
    <xdr:to>
      <xdr:col>1</xdr:col>
      <xdr:colOff>66675</xdr:colOff>
      <xdr:row>1</xdr:row>
      <xdr:rowOff>9525</xdr:rowOff>
    </xdr:to>
    <xdr:pic>
      <xdr:nvPicPr>
        <xdr:cNvPr id="190"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200025"/>
          <a:ext cx="9525" cy="9525"/>
        </a:xfrm>
        <a:prstGeom prst="rect">
          <a:avLst/>
        </a:prstGeom>
        <a:noFill/>
      </xdr:spPr>
    </xdr:pic>
    <xdr:clientData/>
  </xdr:twoCellAnchor>
  <xdr:twoCellAnchor editAs="oneCell">
    <xdr:from>
      <xdr:col>1</xdr:col>
      <xdr:colOff>76200</xdr:colOff>
      <xdr:row>1</xdr:row>
      <xdr:rowOff>0</xdr:rowOff>
    </xdr:from>
    <xdr:to>
      <xdr:col>1</xdr:col>
      <xdr:colOff>85725</xdr:colOff>
      <xdr:row>1</xdr:row>
      <xdr:rowOff>9525</xdr:rowOff>
    </xdr:to>
    <xdr:pic>
      <xdr:nvPicPr>
        <xdr:cNvPr id="191"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200025"/>
          <a:ext cx="9525" cy="9525"/>
        </a:xfrm>
        <a:prstGeom prst="rect">
          <a:avLst/>
        </a:prstGeom>
        <a:noFill/>
      </xdr:spPr>
    </xdr:pic>
    <xdr:clientData/>
  </xdr:twoCellAnchor>
  <xdr:twoCellAnchor editAs="oneCell">
    <xdr:from>
      <xdr:col>1</xdr:col>
      <xdr:colOff>95250</xdr:colOff>
      <xdr:row>1</xdr:row>
      <xdr:rowOff>0</xdr:rowOff>
    </xdr:from>
    <xdr:to>
      <xdr:col>1</xdr:col>
      <xdr:colOff>104775</xdr:colOff>
      <xdr:row>1</xdr:row>
      <xdr:rowOff>9525</xdr:rowOff>
    </xdr:to>
    <xdr:pic>
      <xdr:nvPicPr>
        <xdr:cNvPr id="192"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200025"/>
          <a:ext cx="9525" cy="9525"/>
        </a:xfrm>
        <a:prstGeom prst="rect">
          <a:avLst/>
        </a:prstGeom>
        <a:noFill/>
      </xdr:spPr>
    </xdr:pic>
    <xdr:clientData/>
  </xdr:twoCellAnchor>
  <xdr:twoCellAnchor editAs="oneCell">
    <xdr:from>
      <xdr:col>1</xdr:col>
      <xdr:colOff>114300</xdr:colOff>
      <xdr:row>1</xdr:row>
      <xdr:rowOff>0</xdr:rowOff>
    </xdr:from>
    <xdr:to>
      <xdr:col>1</xdr:col>
      <xdr:colOff>123825</xdr:colOff>
      <xdr:row>1</xdr:row>
      <xdr:rowOff>9525</xdr:rowOff>
    </xdr:to>
    <xdr:pic>
      <xdr:nvPicPr>
        <xdr:cNvPr id="193"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200025"/>
          <a:ext cx="9525" cy="9525"/>
        </a:xfrm>
        <a:prstGeom prst="rect">
          <a:avLst/>
        </a:prstGeom>
        <a:noFill/>
      </xdr:spPr>
    </xdr:pic>
    <xdr:clientData/>
  </xdr:twoCellAnchor>
  <xdr:twoCellAnchor editAs="oneCell">
    <xdr:from>
      <xdr:col>1</xdr:col>
      <xdr:colOff>133350</xdr:colOff>
      <xdr:row>1</xdr:row>
      <xdr:rowOff>0</xdr:rowOff>
    </xdr:from>
    <xdr:to>
      <xdr:col>1</xdr:col>
      <xdr:colOff>142875</xdr:colOff>
      <xdr:row>1</xdr:row>
      <xdr:rowOff>9525</xdr:rowOff>
    </xdr:to>
    <xdr:pic>
      <xdr:nvPicPr>
        <xdr:cNvPr id="194"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200025"/>
          <a:ext cx="9525" cy="9525"/>
        </a:xfrm>
        <a:prstGeom prst="rect">
          <a:avLst/>
        </a:prstGeom>
        <a:noFill/>
      </xdr:spPr>
    </xdr:pic>
    <xdr:clientData/>
  </xdr:twoCellAnchor>
  <xdr:twoCellAnchor editAs="oneCell">
    <xdr:from>
      <xdr:col>1</xdr:col>
      <xdr:colOff>152400</xdr:colOff>
      <xdr:row>1</xdr:row>
      <xdr:rowOff>0</xdr:rowOff>
    </xdr:from>
    <xdr:to>
      <xdr:col>1</xdr:col>
      <xdr:colOff>161925</xdr:colOff>
      <xdr:row>1</xdr:row>
      <xdr:rowOff>9525</xdr:rowOff>
    </xdr:to>
    <xdr:pic>
      <xdr:nvPicPr>
        <xdr:cNvPr id="195"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200025"/>
          <a:ext cx="9525" cy="9525"/>
        </a:xfrm>
        <a:prstGeom prst="rect">
          <a:avLst/>
        </a:prstGeom>
        <a:noFill/>
      </xdr:spPr>
    </xdr:pic>
    <xdr:clientData/>
  </xdr:twoCellAnchor>
  <xdr:twoCellAnchor editAs="oneCell">
    <xdr:from>
      <xdr:col>1</xdr:col>
      <xdr:colOff>171450</xdr:colOff>
      <xdr:row>1</xdr:row>
      <xdr:rowOff>0</xdr:rowOff>
    </xdr:from>
    <xdr:to>
      <xdr:col>1</xdr:col>
      <xdr:colOff>180975</xdr:colOff>
      <xdr:row>1</xdr:row>
      <xdr:rowOff>9525</xdr:rowOff>
    </xdr:to>
    <xdr:pic>
      <xdr:nvPicPr>
        <xdr:cNvPr id="196"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200025"/>
          <a:ext cx="9525" cy="9525"/>
        </a:xfrm>
        <a:prstGeom prst="rect">
          <a:avLst/>
        </a:prstGeom>
        <a:noFill/>
      </xdr:spPr>
    </xdr:pic>
    <xdr:clientData/>
  </xdr:twoCellAnchor>
  <xdr:twoCellAnchor editAs="oneCell">
    <xdr:from>
      <xdr:col>1</xdr:col>
      <xdr:colOff>190500</xdr:colOff>
      <xdr:row>1</xdr:row>
      <xdr:rowOff>0</xdr:rowOff>
    </xdr:from>
    <xdr:to>
      <xdr:col>1</xdr:col>
      <xdr:colOff>200025</xdr:colOff>
      <xdr:row>1</xdr:row>
      <xdr:rowOff>9525</xdr:rowOff>
    </xdr:to>
    <xdr:pic>
      <xdr:nvPicPr>
        <xdr:cNvPr id="197"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200025"/>
          <a:ext cx="9525" cy="9525"/>
        </a:xfrm>
        <a:prstGeom prst="rect">
          <a:avLst/>
        </a:prstGeom>
        <a:noFill/>
      </xdr:spPr>
    </xdr:pic>
    <xdr:clientData/>
  </xdr:twoCellAnchor>
  <xdr:twoCellAnchor editAs="oneCell">
    <xdr:from>
      <xdr:col>1</xdr:col>
      <xdr:colOff>209550</xdr:colOff>
      <xdr:row>1</xdr:row>
      <xdr:rowOff>0</xdr:rowOff>
    </xdr:from>
    <xdr:to>
      <xdr:col>1</xdr:col>
      <xdr:colOff>219075</xdr:colOff>
      <xdr:row>1</xdr:row>
      <xdr:rowOff>9525</xdr:rowOff>
    </xdr:to>
    <xdr:pic>
      <xdr:nvPicPr>
        <xdr:cNvPr id="198"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200025"/>
          <a:ext cx="9525" cy="9525"/>
        </a:xfrm>
        <a:prstGeom prst="rect">
          <a:avLst/>
        </a:prstGeom>
        <a:noFill/>
      </xdr:spPr>
    </xdr:pic>
    <xdr:clientData/>
  </xdr:twoCellAnchor>
  <xdr:twoCellAnchor editAs="oneCell">
    <xdr:from>
      <xdr:col>1</xdr:col>
      <xdr:colOff>228600</xdr:colOff>
      <xdr:row>1</xdr:row>
      <xdr:rowOff>0</xdr:rowOff>
    </xdr:from>
    <xdr:to>
      <xdr:col>1</xdr:col>
      <xdr:colOff>238125</xdr:colOff>
      <xdr:row>1</xdr:row>
      <xdr:rowOff>9525</xdr:rowOff>
    </xdr:to>
    <xdr:pic>
      <xdr:nvPicPr>
        <xdr:cNvPr id="199"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200025"/>
          <a:ext cx="9525" cy="9525"/>
        </a:xfrm>
        <a:prstGeom prst="rect">
          <a:avLst/>
        </a:prstGeom>
        <a:noFill/>
      </xdr:spPr>
    </xdr:pic>
    <xdr:clientData/>
  </xdr:twoCellAnchor>
  <xdr:twoCellAnchor editAs="oneCell">
    <xdr:from>
      <xdr:col>1</xdr:col>
      <xdr:colOff>247650</xdr:colOff>
      <xdr:row>1</xdr:row>
      <xdr:rowOff>0</xdr:rowOff>
    </xdr:from>
    <xdr:to>
      <xdr:col>1</xdr:col>
      <xdr:colOff>257175</xdr:colOff>
      <xdr:row>1</xdr:row>
      <xdr:rowOff>9525</xdr:rowOff>
    </xdr:to>
    <xdr:pic>
      <xdr:nvPicPr>
        <xdr:cNvPr id="200"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200025"/>
          <a:ext cx="9525" cy="9525"/>
        </a:xfrm>
        <a:prstGeom prst="rect">
          <a:avLst/>
        </a:prstGeom>
        <a:noFill/>
      </xdr:spPr>
    </xdr:pic>
    <xdr:clientData/>
  </xdr:twoCellAnchor>
  <xdr:twoCellAnchor editAs="oneCell">
    <xdr:from>
      <xdr:col>1</xdr:col>
      <xdr:colOff>266700</xdr:colOff>
      <xdr:row>1</xdr:row>
      <xdr:rowOff>0</xdr:rowOff>
    </xdr:from>
    <xdr:to>
      <xdr:col>1</xdr:col>
      <xdr:colOff>276225</xdr:colOff>
      <xdr:row>1</xdr:row>
      <xdr:rowOff>9525</xdr:rowOff>
    </xdr:to>
    <xdr:pic>
      <xdr:nvPicPr>
        <xdr:cNvPr id="201"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200025"/>
          <a:ext cx="9525" cy="9525"/>
        </a:xfrm>
        <a:prstGeom prst="rect">
          <a:avLst/>
        </a:prstGeom>
        <a:noFill/>
      </xdr:spPr>
    </xdr:pic>
    <xdr:clientData/>
  </xdr:twoCellAnchor>
  <xdr:twoCellAnchor editAs="oneCell">
    <xdr:from>
      <xdr:col>1</xdr:col>
      <xdr:colOff>285750</xdr:colOff>
      <xdr:row>1</xdr:row>
      <xdr:rowOff>0</xdr:rowOff>
    </xdr:from>
    <xdr:to>
      <xdr:col>1</xdr:col>
      <xdr:colOff>295275</xdr:colOff>
      <xdr:row>1</xdr:row>
      <xdr:rowOff>9525</xdr:rowOff>
    </xdr:to>
    <xdr:pic>
      <xdr:nvPicPr>
        <xdr:cNvPr id="202"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03" name="Picture 18" descr="http://mt2.google.com/vt/v=ap.97&amp;hl=en&amp;x=2000&amp;y=3007&amp;z=13&amp;s=Galileo"/>
        <xdr:cNvPicPr>
          <a:picLocks noChangeAspect="1" noChangeArrowheads="1"/>
        </xdr:cNvPicPr>
      </xdr:nvPicPr>
      <xdr:blipFill>
        <a:blip xmlns:r="http://schemas.openxmlformats.org/officeDocument/2006/relationships" r:embed="rId4"/>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04"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05"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06"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07"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08"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09"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10"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11"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12"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13"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14"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15"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16"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17"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18"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19"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20"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21"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22"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23"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24"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25"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26"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27"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28"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29"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30"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31"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32"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33"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34"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35"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36"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37"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38"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39"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40"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41"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42"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43"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44"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45"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46"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47"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48"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49"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50"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51"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52"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53"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54"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55"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56"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57"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58"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59"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60"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61"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62"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63"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64"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65"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66"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67"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68"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69"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70"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19050</xdr:colOff>
      <xdr:row>1</xdr:row>
      <xdr:rowOff>0</xdr:rowOff>
    </xdr:from>
    <xdr:to>
      <xdr:col>1</xdr:col>
      <xdr:colOff>28575</xdr:colOff>
      <xdr:row>1</xdr:row>
      <xdr:rowOff>9525</xdr:rowOff>
    </xdr:to>
    <xdr:pic>
      <xdr:nvPicPr>
        <xdr:cNvPr id="271"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200025"/>
          <a:ext cx="9525" cy="9525"/>
        </a:xfrm>
        <a:prstGeom prst="rect">
          <a:avLst/>
        </a:prstGeom>
        <a:noFill/>
      </xdr:spPr>
    </xdr:pic>
    <xdr:clientData/>
  </xdr:twoCellAnchor>
  <xdr:twoCellAnchor editAs="oneCell">
    <xdr:from>
      <xdr:col>1</xdr:col>
      <xdr:colOff>38100</xdr:colOff>
      <xdr:row>1</xdr:row>
      <xdr:rowOff>0</xdr:rowOff>
    </xdr:from>
    <xdr:to>
      <xdr:col>1</xdr:col>
      <xdr:colOff>47625</xdr:colOff>
      <xdr:row>1</xdr:row>
      <xdr:rowOff>9525</xdr:rowOff>
    </xdr:to>
    <xdr:pic>
      <xdr:nvPicPr>
        <xdr:cNvPr id="272"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200025"/>
          <a:ext cx="9525" cy="9525"/>
        </a:xfrm>
        <a:prstGeom prst="rect">
          <a:avLst/>
        </a:prstGeom>
        <a:noFill/>
      </xdr:spPr>
    </xdr:pic>
    <xdr:clientData/>
  </xdr:twoCellAnchor>
  <xdr:twoCellAnchor editAs="oneCell">
    <xdr:from>
      <xdr:col>1</xdr:col>
      <xdr:colOff>57150</xdr:colOff>
      <xdr:row>1</xdr:row>
      <xdr:rowOff>0</xdr:rowOff>
    </xdr:from>
    <xdr:to>
      <xdr:col>1</xdr:col>
      <xdr:colOff>66675</xdr:colOff>
      <xdr:row>1</xdr:row>
      <xdr:rowOff>9525</xdr:rowOff>
    </xdr:to>
    <xdr:pic>
      <xdr:nvPicPr>
        <xdr:cNvPr id="273"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200025"/>
          <a:ext cx="9525" cy="9525"/>
        </a:xfrm>
        <a:prstGeom prst="rect">
          <a:avLst/>
        </a:prstGeom>
        <a:noFill/>
      </xdr:spPr>
    </xdr:pic>
    <xdr:clientData/>
  </xdr:twoCellAnchor>
  <xdr:twoCellAnchor editAs="oneCell">
    <xdr:from>
      <xdr:col>1</xdr:col>
      <xdr:colOff>76200</xdr:colOff>
      <xdr:row>1</xdr:row>
      <xdr:rowOff>0</xdr:rowOff>
    </xdr:from>
    <xdr:to>
      <xdr:col>1</xdr:col>
      <xdr:colOff>85725</xdr:colOff>
      <xdr:row>1</xdr:row>
      <xdr:rowOff>9525</xdr:rowOff>
    </xdr:to>
    <xdr:pic>
      <xdr:nvPicPr>
        <xdr:cNvPr id="274"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200025"/>
          <a:ext cx="9525" cy="9525"/>
        </a:xfrm>
        <a:prstGeom prst="rect">
          <a:avLst/>
        </a:prstGeom>
        <a:noFill/>
      </xdr:spPr>
    </xdr:pic>
    <xdr:clientData/>
  </xdr:twoCellAnchor>
  <xdr:twoCellAnchor editAs="oneCell">
    <xdr:from>
      <xdr:col>1</xdr:col>
      <xdr:colOff>95250</xdr:colOff>
      <xdr:row>1</xdr:row>
      <xdr:rowOff>0</xdr:rowOff>
    </xdr:from>
    <xdr:to>
      <xdr:col>1</xdr:col>
      <xdr:colOff>104775</xdr:colOff>
      <xdr:row>1</xdr:row>
      <xdr:rowOff>9525</xdr:rowOff>
    </xdr:to>
    <xdr:pic>
      <xdr:nvPicPr>
        <xdr:cNvPr id="275"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200025"/>
          <a:ext cx="9525" cy="9525"/>
        </a:xfrm>
        <a:prstGeom prst="rect">
          <a:avLst/>
        </a:prstGeom>
        <a:noFill/>
      </xdr:spPr>
    </xdr:pic>
    <xdr:clientData/>
  </xdr:twoCellAnchor>
  <xdr:twoCellAnchor editAs="oneCell">
    <xdr:from>
      <xdr:col>1</xdr:col>
      <xdr:colOff>114300</xdr:colOff>
      <xdr:row>1</xdr:row>
      <xdr:rowOff>0</xdr:rowOff>
    </xdr:from>
    <xdr:to>
      <xdr:col>1</xdr:col>
      <xdr:colOff>123825</xdr:colOff>
      <xdr:row>1</xdr:row>
      <xdr:rowOff>9525</xdr:rowOff>
    </xdr:to>
    <xdr:pic>
      <xdr:nvPicPr>
        <xdr:cNvPr id="276"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200025"/>
          <a:ext cx="9525" cy="9525"/>
        </a:xfrm>
        <a:prstGeom prst="rect">
          <a:avLst/>
        </a:prstGeom>
        <a:noFill/>
      </xdr:spPr>
    </xdr:pic>
    <xdr:clientData/>
  </xdr:twoCellAnchor>
  <xdr:twoCellAnchor editAs="oneCell">
    <xdr:from>
      <xdr:col>1</xdr:col>
      <xdr:colOff>133350</xdr:colOff>
      <xdr:row>1</xdr:row>
      <xdr:rowOff>0</xdr:rowOff>
    </xdr:from>
    <xdr:to>
      <xdr:col>1</xdr:col>
      <xdr:colOff>142875</xdr:colOff>
      <xdr:row>1</xdr:row>
      <xdr:rowOff>9525</xdr:rowOff>
    </xdr:to>
    <xdr:pic>
      <xdr:nvPicPr>
        <xdr:cNvPr id="277"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200025"/>
          <a:ext cx="9525" cy="9525"/>
        </a:xfrm>
        <a:prstGeom prst="rect">
          <a:avLst/>
        </a:prstGeom>
        <a:noFill/>
      </xdr:spPr>
    </xdr:pic>
    <xdr:clientData/>
  </xdr:twoCellAnchor>
  <xdr:twoCellAnchor editAs="oneCell">
    <xdr:from>
      <xdr:col>1</xdr:col>
      <xdr:colOff>152400</xdr:colOff>
      <xdr:row>1</xdr:row>
      <xdr:rowOff>0</xdr:rowOff>
    </xdr:from>
    <xdr:to>
      <xdr:col>1</xdr:col>
      <xdr:colOff>161925</xdr:colOff>
      <xdr:row>1</xdr:row>
      <xdr:rowOff>9525</xdr:rowOff>
    </xdr:to>
    <xdr:pic>
      <xdr:nvPicPr>
        <xdr:cNvPr id="278"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200025"/>
          <a:ext cx="9525" cy="9525"/>
        </a:xfrm>
        <a:prstGeom prst="rect">
          <a:avLst/>
        </a:prstGeom>
        <a:noFill/>
      </xdr:spPr>
    </xdr:pic>
    <xdr:clientData/>
  </xdr:twoCellAnchor>
  <xdr:twoCellAnchor editAs="oneCell">
    <xdr:from>
      <xdr:col>1</xdr:col>
      <xdr:colOff>171450</xdr:colOff>
      <xdr:row>1</xdr:row>
      <xdr:rowOff>0</xdr:rowOff>
    </xdr:from>
    <xdr:to>
      <xdr:col>1</xdr:col>
      <xdr:colOff>180975</xdr:colOff>
      <xdr:row>1</xdr:row>
      <xdr:rowOff>9525</xdr:rowOff>
    </xdr:to>
    <xdr:pic>
      <xdr:nvPicPr>
        <xdr:cNvPr id="279"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200025"/>
          <a:ext cx="9525" cy="9525"/>
        </a:xfrm>
        <a:prstGeom prst="rect">
          <a:avLst/>
        </a:prstGeom>
        <a:noFill/>
      </xdr:spPr>
    </xdr:pic>
    <xdr:clientData/>
  </xdr:twoCellAnchor>
  <xdr:twoCellAnchor editAs="oneCell">
    <xdr:from>
      <xdr:col>1</xdr:col>
      <xdr:colOff>190500</xdr:colOff>
      <xdr:row>1</xdr:row>
      <xdr:rowOff>0</xdr:rowOff>
    </xdr:from>
    <xdr:to>
      <xdr:col>1</xdr:col>
      <xdr:colOff>200025</xdr:colOff>
      <xdr:row>1</xdr:row>
      <xdr:rowOff>9525</xdr:rowOff>
    </xdr:to>
    <xdr:pic>
      <xdr:nvPicPr>
        <xdr:cNvPr id="280"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200025"/>
          <a:ext cx="9525" cy="9525"/>
        </a:xfrm>
        <a:prstGeom prst="rect">
          <a:avLst/>
        </a:prstGeom>
        <a:noFill/>
      </xdr:spPr>
    </xdr:pic>
    <xdr:clientData/>
  </xdr:twoCellAnchor>
  <xdr:twoCellAnchor editAs="oneCell">
    <xdr:from>
      <xdr:col>1</xdr:col>
      <xdr:colOff>209550</xdr:colOff>
      <xdr:row>1</xdr:row>
      <xdr:rowOff>0</xdr:rowOff>
    </xdr:from>
    <xdr:to>
      <xdr:col>1</xdr:col>
      <xdr:colOff>219075</xdr:colOff>
      <xdr:row>1</xdr:row>
      <xdr:rowOff>9525</xdr:rowOff>
    </xdr:to>
    <xdr:pic>
      <xdr:nvPicPr>
        <xdr:cNvPr id="281"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200025"/>
          <a:ext cx="9525" cy="9525"/>
        </a:xfrm>
        <a:prstGeom prst="rect">
          <a:avLst/>
        </a:prstGeom>
        <a:noFill/>
      </xdr:spPr>
    </xdr:pic>
    <xdr:clientData/>
  </xdr:twoCellAnchor>
  <xdr:twoCellAnchor editAs="oneCell">
    <xdr:from>
      <xdr:col>1</xdr:col>
      <xdr:colOff>228600</xdr:colOff>
      <xdr:row>1</xdr:row>
      <xdr:rowOff>0</xdr:rowOff>
    </xdr:from>
    <xdr:to>
      <xdr:col>1</xdr:col>
      <xdr:colOff>238125</xdr:colOff>
      <xdr:row>1</xdr:row>
      <xdr:rowOff>9525</xdr:rowOff>
    </xdr:to>
    <xdr:pic>
      <xdr:nvPicPr>
        <xdr:cNvPr id="282"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200025"/>
          <a:ext cx="9525" cy="9525"/>
        </a:xfrm>
        <a:prstGeom prst="rect">
          <a:avLst/>
        </a:prstGeom>
        <a:noFill/>
      </xdr:spPr>
    </xdr:pic>
    <xdr:clientData/>
  </xdr:twoCellAnchor>
  <xdr:twoCellAnchor editAs="oneCell">
    <xdr:from>
      <xdr:col>1</xdr:col>
      <xdr:colOff>247650</xdr:colOff>
      <xdr:row>1</xdr:row>
      <xdr:rowOff>0</xdr:rowOff>
    </xdr:from>
    <xdr:to>
      <xdr:col>1</xdr:col>
      <xdr:colOff>257175</xdr:colOff>
      <xdr:row>1</xdr:row>
      <xdr:rowOff>9525</xdr:rowOff>
    </xdr:to>
    <xdr:pic>
      <xdr:nvPicPr>
        <xdr:cNvPr id="283"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200025"/>
          <a:ext cx="9525" cy="9525"/>
        </a:xfrm>
        <a:prstGeom prst="rect">
          <a:avLst/>
        </a:prstGeom>
        <a:noFill/>
      </xdr:spPr>
    </xdr:pic>
    <xdr:clientData/>
  </xdr:twoCellAnchor>
  <xdr:twoCellAnchor editAs="oneCell">
    <xdr:from>
      <xdr:col>1</xdr:col>
      <xdr:colOff>266700</xdr:colOff>
      <xdr:row>1</xdr:row>
      <xdr:rowOff>0</xdr:rowOff>
    </xdr:from>
    <xdr:to>
      <xdr:col>1</xdr:col>
      <xdr:colOff>276225</xdr:colOff>
      <xdr:row>1</xdr:row>
      <xdr:rowOff>9525</xdr:rowOff>
    </xdr:to>
    <xdr:pic>
      <xdr:nvPicPr>
        <xdr:cNvPr id="284"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200025"/>
          <a:ext cx="9525" cy="9525"/>
        </a:xfrm>
        <a:prstGeom prst="rect">
          <a:avLst/>
        </a:prstGeom>
        <a:noFill/>
      </xdr:spPr>
    </xdr:pic>
    <xdr:clientData/>
  </xdr:twoCellAnchor>
  <xdr:twoCellAnchor editAs="oneCell">
    <xdr:from>
      <xdr:col>1</xdr:col>
      <xdr:colOff>285750</xdr:colOff>
      <xdr:row>1</xdr:row>
      <xdr:rowOff>0</xdr:rowOff>
    </xdr:from>
    <xdr:to>
      <xdr:col>1</xdr:col>
      <xdr:colOff>295275</xdr:colOff>
      <xdr:row>1</xdr:row>
      <xdr:rowOff>9525</xdr:rowOff>
    </xdr:to>
    <xdr:pic>
      <xdr:nvPicPr>
        <xdr:cNvPr id="285"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86" name="Picture 18" descr="http://mt2.google.com/vt/v=ap.97&amp;hl=en&amp;x=2000&amp;y=3007&amp;z=13&amp;s=Galileo"/>
        <xdr:cNvPicPr>
          <a:picLocks noChangeAspect="1" noChangeArrowheads="1"/>
        </xdr:cNvPicPr>
      </xdr:nvPicPr>
      <xdr:blipFill>
        <a:blip xmlns:r="http://schemas.openxmlformats.org/officeDocument/2006/relationships" r:embed="rId4"/>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87"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88"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89"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90"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91"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92"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93"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94"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95"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96"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97"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98"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99"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00"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01"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02"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03" name="Picture 37"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04"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05"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06"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07"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08"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09"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10"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11"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12"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13"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14"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15"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16"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17"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18"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19"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20"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21"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19050</xdr:colOff>
      <xdr:row>1</xdr:row>
      <xdr:rowOff>0</xdr:rowOff>
    </xdr:from>
    <xdr:to>
      <xdr:col>1</xdr:col>
      <xdr:colOff>28575</xdr:colOff>
      <xdr:row>1</xdr:row>
      <xdr:rowOff>9525</xdr:rowOff>
    </xdr:to>
    <xdr:pic>
      <xdr:nvPicPr>
        <xdr:cNvPr id="322"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200025"/>
          <a:ext cx="9525" cy="9525"/>
        </a:xfrm>
        <a:prstGeom prst="rect">
          <a:avLst/>
        </a:prstGeom>
        <a:noFill/>
      </xdr:spPr>
    </xdr:pic>
    <xdr:clientData/>
  </xdr:twoCellAnchor>
  <xdr:twoCellAnchor editAs="oneCell">
    <xdr:from>
      <xdr:col>1</xdr:col>
      <xdr:colOff>38100</xdr:colOff>
      <xdr:row>1</xdr:row>
      <xdr:rowOff>0</xdr:rowOff>
    </xdr:from>
    <xdr:to>
      <xdr:col>1</xdr:col>
      <xdr:colOff>47625</xdr:colOff>
      <xdr:row>1</xdr:row>
      <xdr:rowOff>9525</xdr:rowOff>
    </xdr:to>
    <xdr:pic>
      <xdr:nvPicPr>
        <xdr:cNvPr id="323"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200025"/>
          <a:ext cx="9525" cy="9525"/>
        </a:xfrm>
        <a:prstGeom prst="rect">
          <a:avLst/>
        </a:prstGeom>
        <a:noFill/>
      </xdr:spPr>
    </xdr:pic>
    <xdr:clientData/>
  </xdr:twoCellAnchor>
  <xdr:twoCellAnchor editAs="oneCell">
    <xdr:from>
      <xdr:col>1</xdr:col>
      <xdr:colOff>57150</xdr:colOff>
      <xdr:row>1</xdr:row>
      <xdr:rowOff>0</xdr:rowOff>
    </xdr:from>
    <xdr:to>
      <xdr:col>1</xdr:col>
      <xdr:colOff>66675</xdr:colOff>
      <xdr:row>1</xdr:row>
      <xdr:rowOff>9525</xdr:rowOff>
    </xdr:to>
    <xdr:pic>
      <xdr:nvPicPr>
        <xdr:cNvPr id="324"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200025"/>
          <a:ext cx="9525" cy="9525"/>
        </a:xfrm>
        <a:prstGeom prst="rect">
          <a:avLst/>
        </a:prstGeom>
        <a:noFill/>
      </xdr:spPr>
    </xdr:pic>
    <xdr:clientData/>
  </xdr:twoCellAnchor>
  <xdr:twoCellAnchor editAs="oneCell">
    <xdr:from>
      <xdr:col>1</xdr:col>
      <xdr:colOff>76200</xdr:colOff>
      <xdr:row>1</xdr:row>
      <xdr:rowOff>0</xdr:rowOff>
    </xdr:from>
    <xdr:to>
      <xdr:col>1</xdr:col>
      <xdr:colOff>85725</xdr:colOff>
      <xdr:row>1</xdr:row>
      <xdr:rowOff>9525</xdr:rowOff>
    </xdr:to>
    <xdr:pic>
      <xdr:nvPicPr>
        <xdr:cNvPr id="325"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200025"/>
          <a:ext cx="9525" cy="9525"/>
        </a:xfrm>
        <a:prstGeom prst="rect">
          <a:avLst/>
        </a:prstGeom>
        <a:noFill/>
      </xdr:spPr>
    </xdr:pic>
    <xdr:clientData/>
  </xdr:twoCellAnchor>
  <xdr:twoCellAnchor editAs="oneCell">
    <xdr:from>
      <xdr:col>1</xdr:col>
      <xdr:colOff>95250</xdr:colOff>
      <xdr:row>1</xdr:row>
      <xdr:rowOff>0</xdr:rowOff>
    </xdr:from>
    <xdr:to>
      <xdr:col>1</xdr:col>
      <xdr:colOff>104775</xdr:colOff>
      <xdr:row>1</xdr:row>
      <xdr:rowOff>9525</xdr:rowOff>
    </xdr:to>
    <xdr:pic>
      <xdr:nvPicPr>
        <xdr:cNvPr id="326"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200025"/>
          <a:ext cx="9525" cy="9525"/>
        </a:xfrm>
        <a:prstGeom prst="rect">
          <a:avLst/>
        </a:prstGeom>
        <a:noFill/>
      </xdr:spPr>
    </xdr:pic>
    <xdr:clientData/>
  </xdr:twoCellAnchor>
  <xdr:twoCellAnchor editAs="oneCell">
    <xdr:from>
      <xdr:col>1</xdr:col>
      <xdr:colOff>114300</xdr:colOff>
      <xdr:row>1</xdr:row>
      <xdr:rowOff>0</xdr:rowOff>
    </xdr:from>
    <xdr:to>
      <xdr:col>1</xdr:col>
      <xdr:colOff>123825</xdr:colOff>
      <xdr:row>1</xdr:row>
      <xdr:rowOff>9525</xdr:rowOff>
    </xdr:to>
    <xdr:pic>
      <xdr:nvPicPr>
        <xdr:cNvPr id="327"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200025"/>
          <a:ext cx="9525" cy="9525"/>
        </a:xfrm>
        <a:prstGeom prst="rect">
          <a:avLst/>
        </a:prstGeom>
        <a:noFill/>
      </xdr:spPr>
    </xdr:pic>
    <xdr:clientData/>
  </xdr:twoCellAnchor>
  <xdr:twoCellAnchor editAs="oneCell">
    <xdr:from>
      <xdr:col>1</xdr:col>
      <xdr:colOff>133350</xdr:colOff>
      <xdr:row>1</xdr:row>
      <xdr:rowOff>0</xdr:rowOff>
    </xdr:from>
    <xdr:to>
      <xdr:col>1</xdr:col>
      <xdr:colOff>142875</xdr:colOff>
      <xdr:row>1</xdr:row>
      <xdr:rowOff>9525</xdr:rowOff>
    </xdr:to>
    <xdr:pic>
      <xdr:nvPicPr>
        <xdr:cNvPr id="328"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200025"/>
          <a:ext cx="9525" cy="9525"/>
        </a:xfrm>
        <a:prstGeom prst="rect">
          <a:avLst/>
        </a:prstGeom>
        <a:noFill/>
      </xdr:spPr>
    </xdr:pic>
    <xdr:clientData/>
  </xdr:twoCellAnchor>
  <xdr:twoCellAnchor editAs="oneCell">
    <xdr:from>
      <xdr:col>1</xdr:col>
      <xdr:colOff>152400</xdr:colOff>
      <xdr:row>1</xdr:row>
      <xdr:rowOff>0</xdr:rowOff>
    </xdr:from>
    <xdr:to>
      <xdr:col>1</xdr:col>
      <xdr:colOff>161925</xdr:colOff>
      <xdr:row>1</xdr:row>
      <xdr:rowOff>9525</xdr:rowOff>
    </xdr:to>
    <xdr:pic>
      <xdr:nvPicPr>
        <xdr:cNvPr id="329"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200025"/>
          <a:ext cx="9525" cy="9525"/>
        </a:xfrm>
        <a:prstGeom prst="rect">
          <a:avLst/>
        </a:prstGeom>
        <a:noFill/>
      </xdr:spPr>
    </xdr:pic>
    <xdr:clientData/>
  </xdr:twoCellAnchor>
  <xdr:twoCellAnchor editAs="oneCell">
    <xdr:from>
      <xdr:col>1</xdr:col>
      <xdr:colOff>171450</xdr:colOff>
      <xdr:row>1</xdr:row>
      <xdr:rowOff>0</xdr:rowOff>
    </xdr:from>
    <xdr:to>
      <xdr:col>1</xdr:col>
      <xdr:colOff>180975</xdr:colOff>
      <xdr:row>1</xdr:row>
      <xdr:rowOff>9525</xdr:rowOff>
    </xdr:to>
    <xdr:pic>
      <xdr:nvPicPr>
        <xdr:cNvPr id="330"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200025"/>
          <a:ext cx="9525" cy="9525"/>
        </a:xfrm>
        <a:prstGeom prst="rect">
          <a:avLst/>
        </a:prstGeom>
        <a:noFill/>
      </xdr:spPr>
    </xdr:pic>
    <xdr:clientData/>
  </xdr:twoCellAnchor>
  <xdr:twoCellAnchor editAs="oneCell">
    <xdr:from>
      <xdr:col>1</xdr:col>
      <xdr:colOff>190500</xdr:colOff>
      <xdr:row>1</xdr:row>
      <xdr:rowOff>0</xdr:rowOff>
    </xdr:from>
    <xdr:to>
      <xdr:col>1</xdr:col>
      <xdr:colOff>200025</xdr:colOff>
      <xdr:row>1</xdr:row>
      <xdr:rowOff>9525</xdr:rowOff>
    </xdr:to>
    <xdr:pic>
      <xdr:nvPicPr>
        <xdr:cNvPr id="331"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200025"/>
          <a:ext cx="9525" cy="9525"/>
        </a:xfrm>
        <a:prstGeom prst="rect">
          <a:avLst/>
        </a:prstGeom>
        <a:noFill/>
      </xdr:spPr>
    </xdr:pic>
    <xdr:clientData/>
  </xdr:twoCellAnchor>
  <xdr:twoCellAnchor editAs="oneCell">
    <xdr:from>
      <xdr:col>1</xdr:col>
      <xdr:colOff>209550</xdr:colOff>
      <xdr:row>1</xdr:row>
      <xdr:rowOff>0</xdr:rowOff>
    </xdr:from>
    <xdr:to>
      <xdr:col>1</xdr:col>
      <xdr:colOff>219075</xdr:colOff>
      <xdr:row>1</xdr:row>
      <xdr:rowOff>9525</xdr:rowOff>
    </xdr:to>
    <xdr:pic>
      <xdr:nvPicPr>
        <xdr:cNvPr id="332"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200025"/>
          <a:ext cx="9525" cy="9525"/>
        </a:xfrm>
        <a:prstGeom prst="rect">
          <a:avLst/>
        </a:prstGeom>
        <a:noFill/>
      </xdr:spPr>
    </xdr:pic>
    <xdr:clientData/>
  </xdr:twoCellAnchor>
  <xdr:twoCellAnchor editAs="oneCell">
    <xdr:from>
      <xdr:col>1</xdr:col>
      <xdr:colOff>228600</xdr:colOff>
      <xdr:row>1</xdr:row>
      <xdr:rowOff>0</xdr:rowOff>
    </xdr:from>
    <xdr:to>
      <xdr:col>1</xdr:col>
      <xdr:colOff>238125</xdr:colOff>
      <xdr:row>1</xdr:row>
      <xdr:rowOff>9525</xdr:rowOff>
    </xdr:to>
    <xdr:pic>
      <xdr:nvPicPr>
        <xdr:cNvPr id="333"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200025"/>
          <a:ext cx="9525" cy="9525"/>
        </a:xfrm>
        <a:prstGeom prst="rect">
          <a:avLst/>
        </a:prstGeom>
        <a:noFill/>
      </xdr:spPr>
    </xdr:pic>
    <xdr:clientData/>
  </xdr:twoCellAnchor>
  <xdr:twoCellAnchor editAs="oneCell">
    <xdr:from>
      <xdr:col>1</xdr:col>
      <xdr:colOff>247650</xdr:colOff>
      <xdr:row>1</xdr:row>
      <xdr:rowOff>0</xdr:rowOff>
    </xdr:from>
    <xdr:to>
      <xdr:col>1</xdr:col>
      <xdr:colOff>257175</xdr:colOff>
      <xdr:row>1</xdr:row>
      <xdr:rowOff>9525</xdr:rowOff>
    </xdr:to>
    <xdr:pic>
      <xdr:nvPicPr>
        <xdr:cNvPr id="334"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200025"/>
          <a:ext cx="9525" cy="9525"/>
        </a:xfrm>
        <a:prstGeom prst="rect">
          <a:avLst/>
        </a:prstGeom>
        <a:noFill/>
      </xdr:spPr>
    </xdr:pic>
    <xdr:clientData/>
  </xdr:twoCellAnchor>
  <xdr:twoCellAnchor editAs="oneCell">
    <xdr:from>
      <xdr:col>1</xdr:col>
      <xdr:colOff>266700</xdr:colOff>
      <xdr:row>1</xdr:row>
      <xdr:rowOff>0</xdr:rowOff>
    </xdr:from>
    <xdr:to>
      <xdr:col>1</xdr:col>
      <xdr:colOff>276225</xdr:colOff>
      <xdr:row>1</xdr:row>
      <xdr:rowOff>9525</xdr:rowOff>
    </xdr:to>
    <xdr:pic>
      <xdr:nvPicPr>
        <xdr:cNvPr id="335"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200025"/>
          <a:ext cx="9525" cy="9525"/>
        </a:xfrm>
        <a:prstGeom prst="rect">
          <a:avLst/>
        </a:prstGeom>
        <a:noFill/>
      </xdr:spPr>
    </xdr:pic>
    <xdr:clientData/>
  </xdr:twoCellAnchor>
  <xdr:twoCellAnchor editAs="oneCell">
    <xdr:from>
      <xdr:col>1</xdr:col>
      <xdr:colOff>285750</xdr:colOff>
      <xdr:row>1</xdr:row>
      <xdr:rowOff>0</xdr:rowOff>
    </xdr:from>
    <xdr:to>
      <xdr:col>1</xdr:col>
      <xdr:colOff>295275</xdr:colOff>
      <xdr:row>1</xdr:row>
      <xdr:rowOff>9525</xdr:rowOff>
    </xdr:to>
    <xdr:pic>
      <xdr:nvPicPr>
        <xdr:cNvPr id="336" name="Picture 3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37" name="Picture 38" descr="http://mt2.google.com/vt/v=ap.97&amp;hl=en&amp;x=1998&amp;y=3008&amp;z=13&amp;s=Ga"/>
        <xdr:cNvPicPr>
          <a:picLocks noChangeAspect="1" noChangeArrowheads="1"/>
        </xdr:cNvPicPr>
      </xdr:nvPicPr>
      <xdr:blipFill>
        <a:blip xmlns:r="http://schemas.openxmlformats.org/officeDocument/2006/relationships" r:embed="rId3"/>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38"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39"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40"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41"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42"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43"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44"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45"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46"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47"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48"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49"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50"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51"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52"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53"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54"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55"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56"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57"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58"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59"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60"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61"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62"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63"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64"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65"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66"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67"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68"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69"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70"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71"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72"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73"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74"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75"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76"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77"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78"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79"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80"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81"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82"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83"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84"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85"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86"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87"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88"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89"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90"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91"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92"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93"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94"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95"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96"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97"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98"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99"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00"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01"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02"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03"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04"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19050</xdr:colOff>
      <xdr:row>1</xdr:row>
      <xdr:rowOff>0</xdr:rowOff>
    </xdr:from>
    <xdr:to>
      <xdr:col>1</xdr:col>
      <xdr:colOff>28575</xdr:colOff>
      <xdr:row>1</xdr:row>
      <xdr:rowOff>9525</xdr:rowOff>
    </xdr:to>
    <xdr:pic>
      <xdr:nvPicPr>
        <xdr:cNvPr id="405"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200025"/>
          <a:ext cx="9525" cy="9525"/>
        </a:xfrm>
        <a:prstGeom prst="rect">
          <a:avLst/>
        </a:prstGeom>
        <a:noFill/>
      </xdr:spPr>
    </xdr:pic>
    <xdr:clientData/>
  </xdr:twoCellAnchor>
  <xdr:twoCellAnchor editAs="oneCell">
    <xdr:from>
      <xdr:col>1</xdr:col>
      <xdr:colOff>38100</xdr:colOff>
      <xdr:row>1</xdr:row>
      <xdr:rowOff>0</xdr:rowOff>
    </xdr:from>
    <xdr:to>
      <xdr:col>1</xdr:col>
      <xdr:colOff>47625</xdr:colOff>
      <xdr:row>1</xdr:row>
      <xdr:rowOff>9525</xdr:rowOff>
    </xdr:to>
    <xdr:pic>
      <xdr:nvPicPr>
        <xdr:cNvPr id="406"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200025"/>
          <a:ext cx="9525" cy="9525"/>
        </a:xfrm>
        <a:prstGeom prst="rect">
          <a:avLst/>
        </a:prstGeom>
        <a:noFill/>
      </xdr:spPr>
    </xdr:pic>
    <xdr:clientData/>
  </xdr:twoCellAnchor>
  <xdr:twoCellAnchor editAs="oneCell">
    <xdr:from>
      <xdr:col>1</xdr:col>
      <xdr:colOff>57150</xdr:colOff>
      <xdr:row>1</xdr:row>
      <xdr:rowOff>0</xdr:rowOff>
    </xdr:from>
    <xdr:to>
      <xdr:col>1</xdr:col>
      <xdr:colOff>66675</xdr:colOff>
      <xdr:row>1</xdr:row>
      <xdr:rowOff>9525</xdr:rowOff>
    </xdr:to>
    <xdr:pic>
      <xdr:nvPicPr>
        <xdr:cNvPr id="407"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200025"/>
          <a:ext cx="9525" cy="9525"/>
        </a:xfrm>
        <a:prstGeom prst="rect">
          <a:avLst/>
        </a:prstGeom>
        <a:noFill/>
      </xdr:spPr>
    </xdr:pic>
    <xdr:clientData/>
  </xdr:twoCellAnchor>
  <xdr:twoCellAnchor editAs="oneCell">
    <xdr:from>
      <xdr:col>1</xdr:col>
      <xdr:colOff>76200</xdr:colOff>
      <xdr:row>1</xdr:row>
      <xdr:rowOff>0</xdr:rowOff>
    </xdr:from>
    <xdr:to>
      <xdr:col>1</xdr:col>
      <xdr:colOff>85725</xdr:colOff>
      <xdr:row>1</xdr:row>
      <xdr:rowOff>9525</xdr:rowOff>
    </xdr:to>
    <xdr:pic>
      <xdr:nvPicPr>
        <xdr:cNvPr id="408"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200025"/>
          <a:ext cx="9525" cy="9525"/>
        </a:xfrm>
        <a:prstGeom prst="rect">
          <a:avLst/>
        </a:prstGeom>
        <a:noFill/>
      </xdr:spPr>
    </xdr:pic>
    <xdr:clientData/>
  </xdr:twoCellAnchor>
  <xdr:twoCellAnchor editAs="oneCell">
    <xdr:from>
      <xdr:col>1</xdr:col>
      <xdr:colOff>95250</xdr:colOff>
      <xdr:row>1</xdr:row>
      <xdr:rowOff>0</xdr:rowOff>
    </xdr:from>
    <xdr:to>
      <xdr:col>1</xdr:col>
      <xdr:colOff>104775</xdr:colOff>
      <xdr:row>1</xdr:row>
      <xdr:rowOff>9525</xdr:rowOff>
    </xdr:to>
    <xdr:pic>
      <xdr:nvPicPr>
        <xdr:cNvPr id="409"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200025"/>
          <a:ext cx="9525" cy="9525"/>
        </a:xfrm>
        <a:prstGeom prst="rect">
          <a:avLst/>
        </a:prstGeom>
        <a:noFill/>
      </xdr:spPr>
    </xdr:pic>
    <xdr:clientData/>
  </xdr:twoCellAnchor>
  <xdr:twoCellAnchor editAs="oneCell">
    <xdr:from>
      <xdr:col>1</xdr:col>
      <xdr:colOff>114300</xdr:colOff>
      <xdr:row>1</xdr:row>
      <xdr:rowOff>0</xdr:rowOff>
    </xdr:from>
    <xdr:to>
      <xdr:col>1</xdr:col>
      <xdr:colOff>123825</xdr:colOff>
      <xdr:row>1</xdr:row>
      <xdr:rowOff>9525</xdr:rowOff>
    </xdr:to>
    <xdr:pic>
      <xdr:nvPicPr>
        <xdr:cNvPr id="410"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200025"/>
          <a:ext cx="9525" cy="9525"/>
        </a:xfrm>
        <a:prstGeom prst="rect">
          <a:avLst/>
        </a:prstGeom>
        <a:noFill/>
      </xdr:spPr>
    </xdr:pic>
    <xdr:clientData/>
  </xdr:twoCellAnchor>
  <xdr:twoCellAnchor editAs="oneCell">
    <xdr:from>
      <xdr:col>1</xdr:col>
      <xdr:colOff>133350</xdr:colOff>
      <xdr:row>1</xdr:row>
      <xdr:rowOff>0</xdr:rowOff>
    </xdr:from>
    <xdr:to>
      <xdr:col>1</xdr:col>
      <xdr:colOff>142875</xdr:colOff>
      <xdr:row>1</xdr:row>
      <xdr:rowOff>9525</xdr:rowOff>
    </xdr:to>
    <xdr:pic>
      <xdr:nvPicPr>
        <xdr:cNvPr id="411"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200025"/>
          <a:ext cx="9525" cy="9525"/>
        </a:xfrm>
        <a:prstGeom prst="rect">
          <a:avLst/>
        </a:prstGeom>
        <a:noFill/>
      </xdr:spPr>
    </xdr:pic>
    <xdr:clientData/>
  </xdr:twoCellAnchor>
  <xdr:twoCellAnchor editAs="oneCell">
    <xdr:from>
      <xdr:col>1</xdr:col>
      <xdr:colOff>152400</xdr:colOff>
      <xdr:row>1</xdr:row>
      <xdr:rowOff>0</xdr:rowOff>
    </xdr:from>
    <xdr:to>
      <xdr:col>1</xdr:col>
      <xdr:colOff>161925</xdr:colOff>
      <xdr:row>1</xdr:row>
      <xdr:rowOff>9525</xdr:rowOff>
    </xdr:to>
    <xdr:pic>
      <xdr:nvPicPr>
        <xdr:cNvPr id="412"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200025"/>
          <a:ext cx="9525" cy="9525"/>
        </a:xfrm>
        <a:prstGeom prst="rect">
          <a:avLst/>
        </a:prstGeom>
        <a:noFill/>
      </xdr:spPr>
    </xdr:pic>
    <xdr:clientData/>
  </xdr:twoCellAnchor>
  <xdr:twoCellAnchor editAs="oneCell">
    <xdr:from>
      <xdr:col>1</xdr:col>
      <xdr:colOff>171450</xdr:colOff>
      <xdr:row>1</xdr:row>
      <xdr:rowOff>0</xdr:rowOff>
    </xdr:from>
    <xdr:to>
      <xdr:col>1</xdr:col>
      <xdr:colOff>180975</xdr:colOff>
      <xdr:row>1</xdr:row>
      <xdr:rowOff>9525</xdr:rowOff>
    </xdr:to>
    <xdr:pic>
      <xdr:nvPicPr>
        <xdr:cNvPr id="413"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200025"/>
          <a:ext cx="9525" cy="9525"/>
        </a:xfrm>
        <a:prstGeom prst="rect">
          <a:avLst/>
        </a:prstGeom>
        <a:noFill/>
      </xdr:spPr>
    </xdr:pic>
    <xdr:clientData/>
  </xdr:twoCellAnchor>
  <xdr:twoCellAnchor editAs="oneCell">
    <xdr:from>
      <xdr:col>1</xdr:col>
      <xdr:colOff>190500</xdr:colOff>
      <xdr:row>1</xdr:row>
      <xdr:rowOff>0</xdr:rowOff>
    </xdr:from>
    <xdr:to>
      <xdr:col>1</xdr:col>
      <xdr:colOff>200025</xdr:colOff>
      <xdr:row>1</xdr:row>
      <xdr:rowOff>9525</xdr:rowOff>
    </xdr:to>
    <xdr:pic>
      <xdr:nvPicPr>
        <xdr:cNvPr id="414"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200025"/>
          <a:ext cx="9525" cy="9525"/>
        </a:xfrm>
        <a:prstGeom prst="rect">
          <a:avLst/>
        </a:prstGeom>
        <a:noFill/>
      </xdr:spPr>
    </xdr:pic>
    <xdr:clientData/>
  </xdr:twoCellAnchor>
  <xdr:twoCellAnchor editAs="oneCell">
    <xdr:from>
      <xdr:col>1</xdr:col>
      <xdr:colOff>209550</xdr:colOff>
      <xdr:row>1</xdr:row>
      <xdr:rowOff>0</xdr:rowOff>
    </xdr:from>
    <xdr:to>
      <xdr:col>1</xdr:col>
      <xdr:colOff>219075</xdr:colOff>
      <xdr:row>1</xdr:row>
      <xdr:rowOff>9525</xdr:rowOff>
    </xdr:to>
    <xdr:pic>
      <xdr:nvPicPr>
        <xdr:cNvPr id="415"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200025"/>
          <a:ext cx="9525" cy="9525"/>
        </a:xfrm>
        <a:prstGeom prst="rect">
          <a:avLst/>
        </a:prstGeom>
        <a:noFill/>
      </xdr:spPr>
    </xdr:pic>
    <xdr:clientData/>
  </xdr:twoCellAnchor>
  <xdr:twoCellAnchor editAs="oneCell">
    <xdr:from>
      <xdr:col>1</xdr:col>
      <xdr:colOff>228600</xdr:colOff>
      <xdr:row>1</xdr:row>
      <xdr:rowOff>0</xdr:rowOff>
    </xdr:from>
    <xdr:to>
      <xdr:col>1</xdr:col>
      <xdr:colOff>238125</xdr:colOff>
      <xdr:row>1</xdr:row>
      <xdr:rowOff>9525</xdr:rowOff>
    </xdr:to>
    <xdr:pic>
      <xdr:nvPicPr>
        <xdr:cNvPr id="416"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200025"/>
          <a:ext cx="9525" cy="9525"/>
        </a:xfrm>
        <a:prstGeom prst="rect">
          <a:avLst/>
        </a:prstGeom>
        <a:noFill/>
      </xdr:spPr>
    </xdr:pic>
    <xdr:clientData/>
  </xdr:twoCellAnchor>
  <xdr:twoCellAnchor editAs="oneCell">
    <xdr:from>
      <xdr:col>1</xdr:col>
      <xdr:colOff>247650</xdr:colOff>
      <xdr:row>1</xdr:row>
      <xdr:rowOff>0</xdr:rowOff>
    </xdr:from>
    <xdr:to>
      <xdr:col>1</xdr:col>
      <xdr:colOff>257175</xdr:colOff>
      <xdr:row>1</xdr:row>
      <xdr:rowOff>9525</xdr:rowOff>
    </xdr:to>
    <xdr:pic>
      <xdr:nvPicPr>
        <xdr:cNvPr id="417"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200025"/>
          <a:ext cx="9525" cy="9525"/>
        </a:xfrm>
        <a:prstGeom prst="rect">
          <a:avLst/>
        </a:prstGeom>
        <a:noFill/>
      </xdr:spPr>
    </xdr:pic>
    <xdr:clientData/>
  </xdr:twoCellAnchor>
  <xdr:twoCellAnchor editAs="oneCell">
    <xdr:from>
      <xdr:col>1</xdr:col>
      <xdr:colOff>266700</xdr:colOff>
      <xdr:row>1</xdr:row>
      <xdr:rowOff>0</xdr:rowOff>
    </xdr:from>
    <xdr:to>
      <xdr:col>1</xdr:col>
      <xdr:colOff>276225</xdr:colOff>
      <xdr:row>1</xdr:row>
      <xdr:rowOff>9525</xdr:rowOff>
    </xdr:to>
    <xdr:pic>
      <xdr:nvPicPr>
        <xdr:cNvPr id="418"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200025"/>
          <a:ext cx="9525" cy="9525"/>
        </a:xfrm>
        <a:prstGeom prst="rect">
          <a:avLst/>
        </a:prstGeom>
        <a:noFill/>
      </xdr:spPr>
    </xdr:pic>
    <xdr:clientData/>
  </xdr:twoCellAnchor>
  <xdr:twoCellAnchor editAs="oneCell">
    <xdr:from>
      <xdr:col>1</xdr:col>
      <xdr:colOff>285750</xdr:colOff>
      <xdr:row>1</xdr:row>
      <xdr:rowOff>0</xdr:rowOff>
    </xdr:from>
    <xdr:to>
      <xdr:col>1</xdr:col>
      <xdr:colOff>295275</xdr:colOff>
      <xdr:row>1</xdr:row>
      <xdr:rowOff>9525</xdr:rowOff>
    </xdr:to>
    <xdr:pic>
      <xdr:nvPicPr>
        <xdr:cNvPr id="419"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20" name="Picture 18" descr="http://mt2.google.com/vt/v=ap.97&amp;hl=en&amp;x=2000&amp;y=3007&amp;z=13&amp;s=Galileo"/>
        <xdr:cNvPicPr>
          <a:picLocks noChangeAspect="1" noChangeArrowheads="1"/>
        </xdr:cNvPicPr>
      </xdr:nvPicPr>
      <xdr:blipFill>
        <a:blip xmlns:r="http://schemas.openxmlformats.org/officeDocument/2006/relationships" r:embed="rId4"/>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21"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22"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23"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24"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25"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26"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27"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28"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29"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30"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31"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32"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33"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34"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35"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36"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37"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38"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39"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40"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41"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42"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43"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44"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45"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46"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47"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48"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49"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50"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51"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52"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53"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54"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55"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56"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57"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58"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59"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60"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61"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62"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63"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64"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65"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66"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67"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68"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69"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70"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71"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72"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73"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74"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75"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76"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77"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78"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79"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80"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81"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82"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83"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84"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85"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86"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87"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19050</xdr:colOff>
      <xdr:row>1</xdr:row>
      <xdr:rowOff>0</xdr:rowOff>
    </xdr:from>
    <xdr:to>
      <xdr:col>1</xdr:col>
      <xdr:colOff>28575</xdr:colOff>
      <xdr:row>1</xdr:row>
      <xdr:rowOff>9525</xdr:rowOff>
    </xdr:to>
    <xdr:pic>
      <xdr:nvPicPr>
        <xdr:cNvPr id="488"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200025"/>
          <a:ext cx="9525" cy="9525"/>
        </a:xfrm>
        <a:prstGeom prst="rect">
          <a:avLst/>
        </a:prstGeom>
        <a:noFill/>
      </xdr:spPr>
    </xdr:pic>
    <xdr:clientData/>
  </xdr:twoCellAnchor>
  <xdr:twoCellAnchor editAs="oneCell">
    <xdr:from>
      <xdr:col>1</xdr:col>
      <xdr:colOff>38100</xdr:colOff>
      <xdr:row>1</xdr:row>
      <xdr:rowOff>0</xdr:rowOff>
    </xdr:from>
    <xdr:to>
      <xdr:col>1</xdr:col>
      <xdr:colOff>47625</xdr:colOff>
      <xdr:row>1</xdr:row>
      <xdr:rowOff>9525</xdr:rowOff>
    </xdr:to>
    <xdr:pic>
      <xdr:nvPicPr>
        <xdr:cNvPr id="489"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200025"/>
          <a:ext cx="9525" cy="9525"/>
        </a:xfrm>
        <a:prstGeom prst="rect">
          <a:avLst/>
        </a:prstGeom>
        <a:noFill/>
      </xdr:spPr>
    </xdr:pic>
    <xdr:clientData/>
  </xdr:twoCellAnchor>
  <xdr:twoCellAnchor editAs="oneCell">
    <xdr:from>
      <xdr:col>1</xdr:col>
      <xdr:colOff>57150</xdr:colOff>
      <xdr:row>1</xdr:row>
      <xdr:rowOff>0</xdr:rowOff>
    </xdr:from>
    <xdr:to>
      <xdr:col>1</xdr:col>
      <xdr:colOff>66675</xdr:colOff>
      <xdr:row>1</xdr:row>
      <xdr:rowOff>9525</xdr:rowOff>
    </xdr:to>
    <xdr:pic>
      <xdr:nvPicPr>
        <xdr:cNvPr id="490"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200025"/>
          <a:ext cx="9525" cy="9525"/>
        </a:xfrm>
        <a:prstGeom prst="rect">
          <a:avLst/>
        </a:prstGeom>
        <a:noFill/>
      </xdr:spPr>
    </xdr:pic>
    <xdr:clientData/>
  </xdr:twoCellAnchor>
  <xdr:twoCellAnchor editAs="oneCell">
    <xdr:from>
      <xdr:col>1</xdr:col>
      <xdr:colOff>76200</xdr:colOff>
      <xdr:row>1</xdr:row>
      <xdr:rowOff>0</xdr:rowOff>
    </xdr:from>
    <xdr:to>
      <xdr:col>1</xdr:col>
      <xdr:colOff>85725</xdr:colOff>
      <xdr:row>1</xdr:row>
      <xdr:rowOff>9525</xdr:rowOff>
    </xdr:to>
    <xdr:pic>
      <xdr:nvPicPr>
        <xdr:cNvPr id="491"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200025"/>
          <a:ext cx="9525" cy="9525"/>
        </a:xfrm>
        <a:prstGeom prst="rect">
          <a:avLst/>
        </a:prstGeom>
        <a:noFill/>
      </xdr:spPr>
    </xdr:pic>
    <xdr:clientData/>
  </xdr:twoCellAnchor>
  <xdr:twoCellAnchor editAs="oneCell">
    <xdr:from>
      <xdr:col>1</xdr:col>
      <xdr:colOff>95250</xdr:colOff>
      <xdr:row>1</xdr:row>
      <xdr:rowOff>0</xdr:rowOff>
    </xdr:from>
    <xdr:to>
      <xdr:col>1</xdr:col>
      <xdr:colOff>104775</xdr:colOff>
      <xdr:row>1</xdr:row>
      <xdr:rowOff>9525</xdr:rowOff>
    </xdr:to>
    <xdr:pic>
      <xdr:nvPicPr>
        <xdr:cNvPr id="492"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200025"/>
          <a:ext cx="9525" cy="9525"/>
        </a:xfrm>
        <a:prstGeom prst="rect">
          <a:avLst/>
        </a:prstGeom>
        <a:noFill/>
      </xdr:spPr>
    </xdr:pic>
    <xdr:clientData/>
  </xdr:twoCellAnchor>
  <xdr:twoCellAnchor editAs="oneCell">
    <xdr:from>
      <xdr:col>1</xdr:col>
      <xdr:colOff>114300</xdr:colOff>
      <xdr:row>1</xdr:row>
      <xdr:rowOff>0</xdr:rowOff>
    </xdr:from>
    <xdr:to>
      <xdr:col>1</xdr:col>
      <xdr:colOff>123825</xdr:colOff>
      <xdr:row>1</xdr:row>
      <xdr:rowOff>9525</xdr:rowOff>
    </xdr:to>
    <xdr:pic>
      <xdr:nvPicPr>
        <xdr:cNvPr id="493"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200025"/>
          <a:ext cx="9525" cy="9525"/>
        </a:xfrm>
        <a:prstGeom prst="rect">
          <a:avLst/>
        </a:prstGeom>
        <a:noFill/>
      </xdr:spPr>
    </xdr:pic>
    <xdr:clientData/>
  </xdr:twoCellAnchor>
  <xdr:twoCellAnchor editAs="oneCell">
    <xdr:from>
      <xdr:col>1</xdr:col>
      <xdr:colOff>133350</xdr:colOff>
      <xdr:row>1</xdr:row>
      <xdr:rowOff>0</xdr:rowOff>
    </xdr:from>
    <xdr:to>
      <xdr:col>1</xdr:col>
      <xdr:colOff>142875</xdr:colOff>
      <xdr:row>1</xdr:row>
      <xdr:rowOff>9525</xdr:rowOff>
    </xdr:to>
    <xdr:pic>
      <xdr:nvPicPr>
        <xdr:cNvPr id="494"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200025"/>
          <a:ext cx="9525" cy="9525"/>
        </a:xfrm>
        <a:prstGeom prst="rect">
          <a:avLst/>
        </a:prstGeom>
        <a:noFill/>
      </xdr:spPr>
    </xdr:pic>
    <xdr:clientData/>
  </xdr:twoCellAnchor>
  <xdr:twoCellAnchor editAs="oneCell">
    <xdr:from>
      <xdr:col>1</xdr:col>
      <xdr:colOff>152400</xdr:colOff>
      <xdr:row>1</xdr:row>
      <xdr:rowOff>0</xdr:rowOff>
    </xdr:from>
    <xdr:to>
      <xdr:col>1</xdr:col>
      <xdr:colOff>161925</xdr:colOff>
      <xdr:row>1</xdr:row>
      <xdr:rowOff>9525</xdr:rowOff>
    </xdr:to>
    <xdr:pic>
      <xdr:nvPicPr>
        <xdr:cNvPr id="495"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200025"/>
          <a:ext cx="9525" cy="9525"/>
        </a:xfrm>
        <a:prstGeom prst="rect">
          <a:avLst/>
        </a:prstGeom>
        <a:noFill/>
      </xdr:spPr>
    </xdr:pic>
    <xdr:clientData/>
  </xdr:twoCellAnchor>
  <xdr:twoCellAnchor editAs="oneCell">
    <xdr:from>
      <xdr:col>1</xdr:col>
      <xdr:colOff>171450</xdr:colOff>
      <xdr:row>1</xdr:row>
      <xdr:rowOff>0</xdr:rowOff>
    </xdr:from>
    <xdr:to>
      <xdr:col>1</xdr:col>
      <xdr:colOff>180975</xdr:colOff>
      <xdr:row>1</xdr:row>
      <xdr:rowOff>9525</xdr:rowOff>
    </xdr:to>
    <xdr:pic>
      <xdr:nvPicPr>
        <xdr:cNvPr id="496"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200025"/>
          <a:ext cx="9525" cy="9525"/>
        </a:xfrm>
        <a:prstGeom prst="rect">
          <a:avLst/>
        </a:prstGeom>
        <a:noFill/>
      </xdr:spPr>
    </xdr:pic>
    <xdr:clientData/>
  </xdr:twoCellAnchor>
  <xdr:twoCellAnchor editAs="oneCell">
    <xdr:from>
      <xdr:col>1</xdr:col>
      <xdr:colOff>190500</xdr:colOff>
      <xdr:row>1</xdr:row>
      <xdr:rowOff>0</xdr:rowOff>
    </xdr:from>
    <xdr:to>
      <xdr:col>1</xdr:col>
      <xdr:colOff>200025</xdr:colOff>
      <xdr:row>1</xdr:row>
      <xdr:rowOff>9525</xdr:rowOff>
    </xdr:to>
    <xdr:pic>
      <xdr:nvPicPr>
        <xdr:cNvPr id="497"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200025"/>
          <a:ext cx="9525" cy="9525"/>
        </a:xfrm>
        <a:prstGeom prst="rect">
          <a:avLst/>
        </a:prstGeom>
        <a:noFill/>
      </xdr:spPr>
    </xdr:pic>
    <xdr:clientData/>
  </xdr:twoCellAnchor>
  <xdr:twoCellAnchor editAs="oneCell">
    <xdr:from>
      <xdr:col>1</xdr:col>
      <xdr:colOff>209550</xdr:colOff>
      <xdr:row>1</xdr:row>
      <xdr:rowOff>0</xdr:rowOff>
    </xdr:from>
    <xdr:to>
      <xdr:col>1</xdr:col>
      <xdr:colOff>219075</xdr:colOff>
      <xdr:row>1</xdr:row>
      <xdr:rowOff>9525</xdr:rowOff>
    </xdr:to>
    <xdr:pic>
      <xdr:nvPicPr>
        <xdr:cNvPr id="498"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200025"/>
          <a:ext cx="9525" cy="9525"/>
        </a:xfrm>
        <a:prstGeom prst="rect">
          <a:avLst/>
        </a:prstGeom>
        <a:noFill/>
      </xdr:spPr>
    </xdr:pic>
    <xdr:clientData/>
  </xdr:twoCellAnchor>
  <xdr:twoCellAnchor editAs="oneCell">
    <xdr:from>
      <xdr:col>1</xdr:col>
      <xdr:colOff>228600</xdr:colOff>
      <xdr:row>1</xdr:row>
      <xdr:rowOff>0</xdr:rowOff>
    </xdr:from>
    <xdr:to>
      <xdr:col>1</xdr:col>
      <xdr:colOff>238125</xdr:colOff>
      <xdr:row>1</xdr:row>
      <xdr:rowOff>9525</xdr:rowOff>
    </xdr:to>
    <xdr:pic>
      <xdr:nvPicPr>
        <xdr:cNvPr id="499"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200025"/>
          <a:ext cx="9525" cy="9525"/>
        </a:xfrm>
        <a:prstGeom prst="rect">
          <a:avLst/>
        </a:prstGeom>
        <a:noFill/>
      </xdr:spPr>
    </xdr:pic>
    <xdr:clientData/>
  </xdr:twoCellAnchor>
  <xdr:twoCellAnchor editAs="oneCell">
    <xdr:from>
      <xdr:col>1</xdr:col>
      <xdr:colOff>247650</xdr:colOff>
      <xdr:row>1</xdr:row>
      <xdr:rowOff>0</xdr:rowOff>
    </xdr:from>
    <xdr:to>
      <xdr:col>1</xdr:col>
      <xdr:colOff>257175</xdr:colOff>
      <xdr:row>1</xdr:row>
      <xdr:rowOff>9525</xdr:rowOff>
    </xdr:to>
    <xdr:pic>
      <xdr:nvPicPr>
        <xdr:cNvPr id="500"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200025"/>
          <a:ext cx="9525" cy="9525"/>
        </a:xfrm>
        <a:prstGeom prst="rect">
          <a:avLst/>
        </a:prstGeom>
        <a:noFill/>
      </xdr:spPr>
    </xdr:pic>
    <xdr:clientData/>
  </xdr:twoCellAnchor>
  <xdr:twoCellAnchor editAs="oneCell">
    <xdr:from>
      <xdr:col>1</xdr:col>
      <xdr:colOff>266700</xdr:colOff>
      <xdr:row>1</xdr:row>
      <xdr:rowOff>0</xdr:rowOff>
    </xdr:from>
    <xdr:to>
      <xdr:col>1</xdr:col>
      <xdr:colOff>276225</xdr:colOff>
      <xdr:row>1</xdr:row>
      <xdr:rowOff>9525</xdr:rowOff>
    </xdr:to>
    <xdr:pic>
      <xdr:nvPicPr>
        <xdr:cNvPr id="501"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200025"/>
          <a:ext cx="9525" cy="9525"/>
        </a:xfrm>
        <a:prstGeom prst="rect">
          <a:avLst/>
        </a:prstGeom>
        <a:noFill/>
      </xdr:spPr>
    </xdr:pic>
    <xdr:clientData/>
  </xdr:twoCellAnchor>
  <xdr:twoCellAnchor editAs="oneCell">
    <xdr:from>
      <xdr:col>1</xdr:col>
      <xdr:colOff>285750</xdr:colOff>
      <xdr:row>1</xdr:row>
      <xdr:rowOff>0</xdr:rowOff>
    </xdr:from>
    <xdr:to>
      <xdr:col>1</xdr:col>
      <xdr:colOff>295275</xdr:colOff>
      <xdr:row>1</xdr:row>
      <xdr:rowOff>9525</xdr:rowOff>
    </xdr:to>
    <xdr:pic>
      <xdr:nvPicPr>
        <xdr:cNvPr id="502"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503" name="Picture 18" descr="http://mt2.google.com/vt/v=ap.97&amp;hl=en&amp;x=2000&amp;y=3007&amp;z=13&amp;s=Galileo"/>
        <xdr:cNvPicPr>
          <a:picLocks noChangeAspect="1" noChangeArrowheads="1"/>
        </xdr:cNvPicPr>
      </xdr:nvPicPr>
      <xdr:blipFill>
        <a:blip xmlns:r="http://schemas.openxmlformats.org/officeDocument/2006/relationships" r:embed="rId4"/>
        <a:srcRect/>
        <a:stretch>
          <a:fillRect/>
        </a:stretch>
      </xdr:blipFill>
      <xdr:spPr bwMode="auto">
        <a:xfrm>
          <a:off x="180975" y="200025"/>
          <a:ext cx="9525" cy="952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36"/>
  <sheetViews>
    <sheetView tabSelected="1" workbookViewId="0">
      <pane xSplit="2" ySplit="4" topLeftCell="C112" activePane="bottomRight" state="frozen"/>
      <selection pane="topRight" activeCell="C1" sqref="C1"/>
      <selection pane="bottomLeft" activeCell="A5" sqref="A5"/>
      <selection pane="bottomRight" activeCell="D118" sqref="D118"/>
    </sheetView>
  </sheetViews>
  <sheetFormatPr defaultRowHeight="15" x14ac:dyDescent="0.25"/>
  <cols>
    <col min="1" max="1" width="5.7109375" style="1" customWidth="1"/>
    <col min="2" max="2" width="25.7109375" style="2" customWidth="1"/>
    <col min="3" max="4" width="15.7109375" style="1" customWidth="1"/>
    <col min="5" max="5" width="30.7109375" style="2" customWidth="1"/>
    <col min="6" max="6" width="10.7109375" style="2" customWidth="1"/>
    <col min="7" max="12" width="2.7109375" style="2" customWidth="1"/>
    <col min="13" max="13" width="7.7109375" style="1" customWidth="1"/>
    <col min="14" max="14" width="4.7109375" style="1" customWidth="1"/>
    <col min="15" max="19" width="4.7109375" style="2" customWidth="1"/>
    <col min="20" max="21" width="9.140625" style="2"/>
    <col min="23" max="24" width="9.140625" style="2"/>
    <col min="26" max="16384" width="9.140625" style="2"/>
  </cols>
  <sheetData>
    <row r="1" spans="1:25" ht="26.25" x14ac:dyDescent="0.4">
      <c r="A1" s="5"/>
      <c r="B1" s="6"/>
      <c r="C1" s="7" t="s">
        <v>107</v>
      </c>
      <c r="D1" s="8" t="s">
        <v>3</v>
      </c>
      <c r="E1" s="9"/>
      <c r="F1" s="9"/>
      <c r="G1" s="9"/>
      <c r="H1" s="9"/>
      <c r="I1" s="9"/>
      <c r="J1" s="9"/>
      <c r="K1" s="9"/>
      <c r="L1" s="9"/>
      <c r="M1" s="9"/>
      <c r="T1" s="1" t="s">
        <v>41</v>
      </c>
      <c r="U1" s="2" t="s">
        <v>44</v>
      </c>
      <c r="V1" s="2" t="s">
        <v>43</v>
      </c>
      <c r="W1" s="2" t="s">
        <v>43</v>
      </c>
      <c r="X1" s="2" t="s">
        <v>43</v>
      </c>
    </row>
    <row r="2" spans="1:25" x14ac:dyDescent="0.25">
      <c r="A2" s="5"/>
      <c r="D2" s="9"/>
      <c r="E2" s="10"/>
      <c r="F2" s="10"/>
      <c r="G2" s="10"/>
      <c r="H2" s="10"/>
      <c r="I2" s="10"/>
      <c r="J2" s="10"/>
      <c r="K2" s="10"/>
      <c r="L2" s="10"/>
      <c r="M2" s="9"/>
      <c r="T2" s="1" t="s">
        <v>42</v>
      </c>
      <c r="U2" s="2" t="s">
        <v>45</v>
      </c>
      <c r="V2" s="2" t="s">
        <v>11</v>
      </c>
      <c r="W2" s="2" t="s">
        <v>10</v>
      </c>
      <c r="X2" s="2" t="s">
        <v>46</v>
      </c>
    </row>
    <row r="3" spans="1:25" x14ac:dyDescent="0.25">
      <c r="A3" s="6" t="s">
        <v>4</v>
      </c>
      <c r="B3" s="6"/>
      <c r="C3" s="9"/>
      <c r="D3" s="9">
        <f>R3</f>
        <v>191</v>
      </c>
      <c r="E3" s="11" t="s">
        <v>5</v>
      </c>
      <c r="F3" s="11"/>
      <c r="G3" s="11"/>
      <c r="H3" s="11"/>
      <c r="I3" s="11"/>
      <c r="J3" s="11"/>
      <c r="K3" s="11"/>
      <c r="L3" s="11"/>
      <c r="M3" s="32"/>
      <c r="N3" s="1">
        <f>N221</f>
        <v>0</v>
      </c>
      <c r="O3" s="2">
        <f>O221</f>
        <v>42</v>
      </c>
      <c r="P3" s="2">
        <f t="shared" ref="P3:S3" si="0">P221</f>
        <v>185</v>
      </c>
      <c r="Q3" s="2">
        <f t="shared" si="0"/>
        <v>0</v>
      </c>
      <c r="R3" s="2">
        <f t="shared" si="0"/>
        <v>191</v>
      </c>
      <c r="S3" s="2">
        <f t="shared" si="0"/>
        <v>36</v>
      </c>
      <c r="T3" s="12">
        <f>P3/S3*O3</f>
        <v>215.83333333333334</v>
      </c>
      <c r="U3" s="16">
        <f>R3/T3</f>
        <v>0.88494208494208493</v>
      </c>
      <c r="V3" s="16">
        <f>O3/T3</f>
        <v>0.19459459459459458</v>
      </c>
      <c r="W3" s="16">
        <f>P3/T3</f>
        <v>0.8571428571428571</v>
      </c>
      <c r="X3" s="16">
        <f>Q3/T3</f>
        <v>0</v>
      </c>
    </row>
    <row r="4" spans="1:25" ht="15.75" x14ac:dyDescent="0.25">
      <c r="A4" s="29" t="s">
        <v>170</v>
      </c>
      <c r="B4" s="30" t="s">
        <v>15</v>
      </c>
      <c r="C4" s="29" t="s">
        <v>6</v>
      </c>
      <c r="D4" s="29" t="s">
        <v>7</v>
      </c>
      <c r="E4" s="29" t="s">
        <v>8</v>
      </c>
      <c r="F4" s="29" t="s">
        <v>171</v>
      </c>
      <c r="G4" s="29" t="s">
        <v>172</v>
      </c>
      <c r="H4" s="29" t="s">
        <v>173</v>
      </c>
      <c r="I4" s="29" t="s">
        <v>174</v>
      </c>
      <c r="J4" s="29" t="s">
        <v>175</v>
      </c>
      <c r="K4" s="29" t="s">
        <v>176</v>
      </c>
      <c r="L4" s="29" t="s">
        <v>177</v>
      </c>
      <c r="M4" s="29" t="s">
        <v>11</v>
      </c>
      <c r="N4" s="15" t="s">
        <v>602</v>
      </c>
      <c r="O4" s="15" t="s">
        <v>11</v>
      </c>
      <c r="P4" s="15" t="s">
        <v>10</v>
      </c>
      <c r="Q4" s="14" t="s">
        <v>46</v>
      </c>
      <c r="R4" s="15" t="s">
        <v>12</v>
      </c>
      <c r="S4" s="15" t="s">
        <v>2</v>
      </c>
      <c r="T4" s="19"/>
    </row>
    <row r="5" spans="1:25" x14ac:dyDescent="0.25">
      <c r="A5" s="34"/>
      <c r="B5" s="41" t="s">
        <v>327</v>
      </c>
      <c r="C5" s="41"/>
      <c r="D5" s="41" t="s">
        <v>328</v>
      </c>
      <c r="E5" s="39"/>
      <c r="F5" s="3">
        <v>468808</v>
      </c>
      <c r="G5" s="23"/>
      <c r="H5" s="23"/>
      <c r="I5" s="23"/>
      <c r="J5" s="23"/>
      <c r="K5" s="23"/>
      <c r="L5" s="23"/>
      <c r="M5" s="32"/>
      <c r="N5" s="31"/>
      <c r="O5" s="31" t="str">
        <f t="shared" ref="O5:O68" si="1">IF(M5="","",1)</f>
        <v/>
      </c>
      <c r="P5" s="31">
        <f t="shared" ref="P5:P68" si="2">IF(F5="","",1)</f>
        <v>1</v>
      </c>
      <c r="Q5" s="31" t="str">
        <f t="shared" ref="Q5:Q68" si="3">IF(H5="","",1)</f>
        <v/>
      </c>
      <c r="R5" s="1">
        <f t="shared" ref="R5:R68" si="4">IF(SUM(O5:Q5)&gt;0,1,"")</f>
        <v>1</v>
      </c>
      <c r="S5" s="1" t="str">
        <f t="shared" ref="S5:S68" si="5">IF(SUM(O5:P5)=2,1,"")</f>
        <v/>
      </c>
      <c r="V5" s="2"/>
      <c r="Y5" s="2"/>
    </row>
    <row r="6" spans="1:25" x14ac:dyDescent="0.25">
      <c r="A6" s="34"/>
      <c r="B6" s="41" t="s">
        <v>326</v>
      </c>
      <c r="C6" s="41"/>
      <c r="D6" s="41"/>
      <c r="E6" s="39"/>
      <c r="F6" s="3">
        <v>468805</v>
      </c>
      <c r="G6" s="23"/>
      <c r="H6" s="23"/>
      <c r="I6" s="23"/>
      <c r="J6" s="23"/>
      <c r="K6" s="23"/>
      <c r="L6" s="23"/>
      <c r="M6" s="32"/>
      <c r="N6" s="31"/>
      <c r="O6" s="31" t="str">
        <f t="shared" si="1"/>
        <v/>
      </c>
      <c r="P6" s="31">
        <f t="shared" si="2"/>
        <v>1</v>
      </c>
      <c r="Q6" s="31" t="str">
        <f t="shared" si="3"/>
        <v/>
      </c>
      <c r="R6" s="1">
        <f t="shared" si="4"/>
        <v>1</v>
      </c>
      <c r="S6" s="1" t="str">
        <f t="shared" si="5"/>
        <v/>
      </c>
      <c r="V6" s="2"/>
      <c r="Y6" s="2"/>
    </row>
    <row r="7" spans="1:25" x14ac:dyDescent="0.25">
      <c r="A7" s="34"/>
      <c r="B7" s="45" t="s">
        <v>610</v>
      </c>
      <c r="C7" s="45" t="s">
        <v>353</v>
      </c>
      <c r="D7" s="45" t="s">
        <v>354</v>
      </c>
      <c r="E7" s="39" t="s">
        <v>611</v>
      </c>
      <c r="F7" s="3">
        <v>468835</v>
      </c>
      <c r="G7" s="23"/>
      <c r="H7" s="23"/>
      <c r="I7" s="23"/>
      <c r="J7" s="23"/>
      <c r="K7" s="23"/>
      <c r="L7" s="23"/>
      <c r="M7" s="32"/>
      <c r="N7" s="31"/>
      <c r="O7" s="31" t="str">
        <f t="shared" si="1"/>
        <v/>
      </c>
      <c r="P7" s="31">
        <f t="shared" si="2"/>
        <v>1</v>
      </c>
      <c r="Q7" s="31" t="str">
        <f t="shared" si="3"/>
        <v/>
      </c>
      <c r="R7" s="1">
        <f t="shared" si="4"/>
        <v>1</v>
      </c>
      <c r="S7" s="1" t="str">
        <f t="shared" si="5"/>
        <v/>
      </c>
      <c r="V7" s="2"/>
      <c r="Y7" s="2"/>
    </row>
    <row r="8" spans="1:25" x14ac:dyDescent="0.25">
      <c r="A8" s="34"/>
      <c r="B8" s="41" t="s">
        <v>66</v>
      </c>
      <c r="C8" s="42" t="s">
        <v>105</v>
      </c>
      <c r="D8" s="41" t="s">
        <v>351</v>
      </c>
      <c r="E8" s="45" t="s">
        <v>612</v>
      </c>
      <c r="F8" s="3">
        <v>468834</v>
      </c>
      <c r="G8" s="23"/>
      <c r="H8" s="23"/>
      <c r="I8" s="23"/>
      <c r="J8" s="23"/>
      <c r="K8" s="23"/>
      <c r="L8" s="23"/>
      <c r="M8" s="32">
        <v>207100</v>
      </c>
      <c r="N8" s="31"/>
      <c r="O8" s="31">
        <f t="shared" si="1"/>
        <v>1</v>
      </c>
      <c r="P8" s="31">
        <f t="shared" si="2"/>
        <v>1</v>
      </c>
      <c r="Q8" s="31" t="str">
        <f t="shared" si="3"/>
        <v/>
      </c>
      <c r="R8" s="1">
        <f t="shared" si="4"/>
        <v>1</v>
      </c>
      <c r="S8" s="1">
        <f t="shared" si="5"/>
        <v>1</v>
      </c>
      <c r="V8" s="2"/>
      <c r="Y8" s="2"/>
    </row>
    <row r="9" spans="1:25" x14ac:dyDescent="0.25">
      <c r="A9" s="34"/>
      <c r="B9" s="45" t="s">
        <v>355</v>
      </c>
      <c r="C9" s="45" t="s">
        <v>505</v>
      </c>
      <c r="D9" s="45" t="s">
        <v>356</v>
      </c>
      <c r="E9" s="39" t="s">
        <v>601</v>
      </c>
      <c r="F9" s="3">
        <v>468836</v>
      </c>
      <c r="G9" s="23"/>
      <c r="H9" s="23"/>
      <c r="I9" s="23"/>
      <c r="J9" s="23"/>
      <c r="K9" s="23"/>
      <c r="L9" s="23"/>
      <c r="M9" s="32"/>
      <c r="N9" s="31"/>
      <c r="O9" s="31" t="str">
        <f t="shared" si="1"/>
        <v/>
      </c>
      <c r="P9" s="31">
        <f t="shared" si="2"/>
        <v>1</v>
      </c>
      <c r="Q9" s="31" t="str">
        <f t="shared" si="3"/>
        <v/>
      </c>
      <c r="R9" s="1">
        <f t="shared" si="4"/>
        <v>1</v>
      </c>
      <c r="S9" s="1" t="str">
        <f t="shared" si="5"/>
        <v/>
      </c>
      <c r="V9" s="2"/>
      <c r="Y9" s="2"/>
    </row>
    <row r="10" spans="1:25" x14ac:dyDescent="0.25">
      <c r="A10" s="34"/>
      <c r="B10" s="45" t="s">
        <v>357</v>
      </c>
      <c r="C10" s="45" t="s">
        <v>358</v>
      </c>
      <c r="D10" s="45" t="s">
        <v>359</v>
      </c>
      <c r="E10" s="45" t="s">
        <v>498</v>
      </c>
      <c r="F10" s="3">
        <v>468837</v>
      </c>
      <c r="G10" s="23"/>
      <c r="H10" s="23"/>
      <c r="I10" s="23"/>
      <c r="J10" s="23"/>
      <c r="K10" s="23"/>
      <c r="L10" s="23"/>
      <c r="M10" s="32">
        <v>207101</v>
      </c>
      <c r="N10" s="31"/>
      <c r="O10" s="31">
        <f t="shared" si="1"/>
        <v>1</v>
      </c>
      <c r="P10" s="31">
        <f t="shared" si="2"/>
        <v>1</v>
      </c>
      <c r="Q10" s="31" t="str">
        <f t="shared" si="3"/>
        <v/>
      </c>
      <c r="R10" s="1">
        <f t="shared" si="4"/>
        <v>1</v>
      </c>
      <c r="S10" s="1">
        <f t="shared" si="5"/>
        <v>1</v>
      </c>
      <c r="V10" s="2"/>
      <c r="Y10" s="2"/>
    </row>
    <row r="11" spans="1:25" x14ac:dyDescent="0.25">
      <c r="A11" s="34"/>
      <c r="B11" s="45" t="s">
        <v>341</v>
      </c>
      <c r="C11" s="45" t="s">
        <v>342</v>
      </c>
      <c r="D11" s="45" t="s">
        <v>343</v>
      </c>
      <c r="E11" s="38" t="s">
        <v>68</v>
      </c>
      <c r="F11" s="3">
        <v>468819</v>
      </c>
      <c r="G11" s="23"/>
      <c r="H11" s="23"/>
      <c r="I11" s="23"/>
      <c r="J11" s="23"/>
      <c r="K11" s="23"/>
      <c r="L11" s="23"/>
      <c r="M11" s="32">
        <v>207102</v>
      </c>
      <c r="N11" s="31"/>
      <c r="O11" s="31">
        <f t="shared" si="1"/>
        <v>1</v>
      </c>
      <c r="P11" s="31">
        <f t="shared" si="2"/>
        <v>1</v>
      </c>
      <c r="Q11" s="31" t="str">
        <f t="shared" si="3"/>
        <v/>
      </c>
      <c r="R11" s="1">
        <f t="shared" si="4"/>
        <v>1</v>
      </c>
      <c r="S11" s="1">
        <f t="shared" si="5"/>
        <v>1</v>
      </c>
      <c r="V11" s="2"/>
      <c r="Y11" s="2"/>
    </row>
    <row r="12" spans="1:25" x14ac:dyDescent="0.25">
      <c r="A12" s="34" t="s">
        <v>163</v>
      </c>
      <c r="B12" s="28" t="s">
        <v>109</v>
      </c>
      <c r="C12" s="27">
        <v>1826</v>
      </c>
      <c r="D12" s="27">
        <v>1908</v>
      </c>
      <c r="E12" s="38" t="s">
        <v>14</v>
      </c>
      <c r="F12" s="2">
        <v>360409</v>
      </c>
      <c r="G12" s="23"/>
      <c r="H12" s="23"/>
      <c r="I12" s="23"/>
      <c r="J12" s="23"/>
      <c r="K12" s="23"/>
      <c r="L12" s="23"/>
      <c r="M12" s="32">
        <v>207105</v>
      </c>
      <c r="N12" s="31"/>
      <c r="O12" s="31">
        <f t="shared" si="1"/>
        <v>1</v>
      </c>
      <c r="P12" s="31">
        <f t="shared" si="2"/>
        <v>1</v>
      </c>
      <c r="Q12" s="31" t="str">
        <f t="shared" si="3"/>
        <v/>
      </c>
      <c r="R12" s="1">
        <f t="shared" si="4"/>
        <v>1</v>
      </c>
      <c r="S12" s="1">
        <f t="shared" si="5"/>
        <v>1</v>
      </c>
      <c r="V12" s="2"/>
      <c r="Y12" s="2"/>
    </row>
    <row r="13" spans="1:25" x14ac:dyDescent="0.25">
      <c r="A13" s="34"/>
      <c r="B13" s="45" t="s">
        <v>360</v>
      </c>
      <c r="C13" s="45" t="s">
        <v>361</v>
      </c>
      <c r="D13" s="45" t="s">
        <v>362</v>
      </c>
      <c r="E13" s="38" t="s">
        <v>14</v>
      </c>
      <c r="F13" s="3">
        <v>468838</v>
      </c>
      <c r="G13" s="23"/>
      <c r="H13" s="23"/>
      <c r="I13" s="23"/>
      <c r="J13" s="23"/>
      <c r="K13" s="23"/>
      <c r="L13" s="23"/>
      <c r="M13" s="32">
        <f>207106</f>
        <v>207106</v>
      </c>
      <c r="N13" s="31"/>
      <c r="O13" s="31">
        <f t="shared" si="1"/>
        <v>1</v>
      </c>
      <c r="P13" s="31">
        <f t="shared" si="2"/>
        <v>1</v>
      </c>
      <c r="Q13" s="31" t="str">
        <f t="shared" si="3"/>
        <v/>
      </c>
      <c r="R13" s="1">
        <f t="shared" si="4"/>
        <v>1</v>
      </c>
      <c r="S13" s="1">
        <f t="shared" si="5"/>
        <v>1</v>
      </c>
      <c r="V13" s="2"/>
      <c r="Y13" s="2"/>
    </row>
    <row r="14" spans="1:25" x14ac:dyDescent="0.25">
      <c r="A14" s="34"/>
      <c r="B14" s="45" t="s">
        <v>338</v>
      </c>
      <c r="C14" s="45" t="s">
        <v>339</v>
      </c>
      <c r="D14" s="45" t="s">
        <v>340</v>
      </c>
      <c r="E14" s="38" t="s">
        <v>14</v>
      </c>
      <c r="F14" s="3">
        <v>468816</v>
      </c>
      <c r="G14" s="23"/>
      <c r="H14" s="23"/>
      <c r="I14" s="23"/>
      <c r="J14" s="23"/>
      <c r="K14" s="23"/>
      <c r="L14" s="23"/>
      <c r="M14" s="32">
        <v>207104</v>
      </c>
      <c r="N14" s="31" t="str">
        <f t="shared" ref="N14:N77" si="6">IF(I14="","",1)</f>
        <v/>
      </c>
      <c r="O14" s="31">
        <f t="shared" si="1"/>
        <v>1</v>
      </c>
      <c r="P14" s="31">
        <f t="shared" si="2"/>
        <v>1</v>
      </c>
      <c r="Q14" s="31" t="str">
        <f t="shared" si="3"/>
        <v/>
      </c>
      <c r="R14" s="1">
        <f t="shared" si="4"/>
        <v>1</v>
      </c>
      <c r="S14" s="1">
        <f t="shared" si="5"/>
        <v>1</v>
      </c>
      <c r="V14" s="2"/>
      <c r="Y14" s="2"/>
    </row>
    <row r="15" spans="1:25" x14ac:dyDescent="0.25">
      <c r="A15" s="34" t="s">
        <v>0</v>
      </c>
      <c r="B15" s="28" t="s">
        <v>108</v>
      </c>
      <c r="C15" s="27">
        <v>1828</v>
      </c>
      <c r="D15" s="27">
        <v>1920</v>
      </c>
      <c r="E15" s="28" t="s">
        <v>68</v>
      </c>
      <c r="F15" s="2">
        <v>360408</v>
      </c>
      <c r="G15" s="6"/>
      <c r="H15" s="6"/>
      <c r="I15" s="6"/>
      <c r="J15" s="6"/>
      <c r="K15" s="6"/>
      <c r="L15" s="6"/>
      <c r="M15" s="32" t="s">
        <v>14</v>
      </c>
      <c r="N15" s="31" t="str">
        <f t="shared" si="6"/>
        <v/>
      </c>
      <c r="O15" s="31" t="str">
        <f t="shared" si="1"/>
        <v/>
      </c>
      <c r="P15" s="31">
        <f t="shared" si="2"/>
        <v>1</v>
      </c>
      <c r="Q15" s="31" t="str">
        <f t="shared" si="3"/>
        <v/>
      </c>
      <c r="R15" s="1">
        <f t="shared" si="4"/>
        <v>1</v>
      </c>
      <c r="S15" s="1" t="str">
        <f t="shared" si="5"/>
        <v/>
      </c>
      <c r="V15" s="2"/>
      <c r="Y15" s="2"/>
    </row>
    <row r="16" spans="1:25" x14ac:dyDescent="0.25">
      <c r="A16" s="34" t="s">
        <v>1</v>
      </c>
      <c r="B16" s="28" t="s">
        <v>67</v>
      </c>
      <c r="C16" s="27" t="s">
        <v>106</v>
      </c>
      <c r="D16" s="27" t="s">
        <v>99</v>
      </c>
      <c r="E16" s="38" t="s">
        <v>14</v>
      </c>
      <c r="F16" s="23"/>
      <c r="G16" s="23"/>
      <c r="H16" s="23"/>
      <c r="I16" s="23"/>
      <c r="J16" s="23"/>
      <c r="K16" s="23"/>
      <c r="L16" s="23"/>
      <c r="M16" s="32">
        <v>207103</v>
      </c>
      <c r="N16" s="31" t="str">
        <f t="shared" si="6"/>
        <v/>
      </c>
      <c r="O16" s="31">
        <f t="shared" si="1"/>
        <v>1</v>
      </c>
      <c r="P16" s="31" t="str">
        <f t="shared" si="2"/>
        <v/>
      </c>
      <c r="Q16" s="31" t="str">
        <f t="shared" si="3"/>
        <v/>
      </c>
      <c r="R16" s="1">
        <f t="shared" si="4"/>
        <v>1</v>
      </c>
      <c r="S16" s="1" t="str">
        <f t="shared" si="5"/>
        <v/>
      </c>
      <c r="V16" s="2"/>
      <c r="Y16" s="2"/>
    </row>
    <row r="17" spans="1:25" x14ac:dyDescent="0.25">
      <c r="A17" s="34"/>
      <c r="B17" s="45" t="s">
        <v>437</v>
      </c>
      <c r="C17" s="46" t="s">
        <v>100</v>
      </c>
      <c r="D17" s="46" t="s">
        <v>438</v>
      </c>
      <c r="E17" s="40"/>
      <c r="F17" s="3">
        <v>468692</v>
      </c>
      <c r="G17" s="23"/>
      <c r="H17" s="23"/>
      <c r="I17" s="23"/>
      <c r="J17" s="23"/>
      <c r="K17" s="23"/>
      <c r="L17" s="23"/>
      <c r="M17" s="32"/>
      <c r="N17" s="31" t="str">
        <f t="shared" si="6"/>
        <v/>
      </c>
      <c r="O17" s="31" t="str">
        <f t="shared" si="1"/>
        <v/>
      </c>
      <c r="P17" s="31">
        <f t="shared" si="2"/>
        <v>1</v>
      </c>
      <c r="Q17" s="31" t="str">
        <f t="shared" si="3"/>
        <v/>
      </c>
      <c r="R17" s="1">
        <f t="shared" si="4"/>
        <v>1</v>
      </c>
      <c r="S17" s="1" t="str">
        <f t="shared" si="5"/>
        <v/>
      </c>
      <c r="V17" s="2"/>
      <c r="Y17" s="2"/>
    </row>
    <row r="18" spans="1:25" x14ac:dyDescent="0.25">
      <c r="A18" s="34"/>
      <c r="B18" s="45" t="s">
        <v>186</v>
      </c>
      <c r="C18" s="46" t="s">
        <v>187</v>
      </c>
      <c r="D18" s="46" t="s">
        <v>187</v>
      </c>
      <c r="E18" s="40"/>
      <c r="F18" s="3">
        <v>468717</v>
      </c>
      <c r="G18" s="23"/>
      <c r="H18" s="23"/>
      <c r="I18" s="23"/>
      <c r="J18" s="23"/>
      <c r="K18" s="23"/>
      <c r="L18" s="23"/>
      <c r="M18" s="32"/>
      <c r="N18" s="31" t="str">
        <f t="shared" si="6"/>
        <v/>
      </c>
      <c r="O18" s="31" t="str">
        <f t="shared" si="1"/>
        <v/>
      </c>
      <c r="P18" s="31">
        <f t="shared" si="2"/>
        <v>1</v>
      </c>
      <c r="Q18" s="31" t="str">
        <f t="shared" si="3"/>
        <v/>
      </c>
      <c r="R18" s="1">
        <f t="shared" si="4"/>
        <v>1</v>
      </c>
      <c r="S18" s="1" t="str">
        <f t="shared" si="5"/>
        <v/>
      </c>
      <c r="V18" s="2"/>
      <c r="Y18" s="2"/>
    </row>
    <row r="19" spans="1:25" x14ac:dyDescent="0.25">
      <c r="A19" s="34"/>
      <c r="B19" s="45" t="s">
        <v>191</v>
      </c>
      <c r="C19" s="46" t="s">
        <v>192</v>
      </c>
      <c r="D19" s="45" t="s">
        <v>193</v>
      </c>
      <c r="E19" s="39"/>
      <c r="F19" s="3">
        <v>468719</v>
      </c>
      <c r="G19" s="23"/>
      <c r="H19" s="23"/>
      <c r="I19" s="23"/>
      <c r="J19" s="23"/>
      <c r="K19" s="23"/>
      <c r="L19" s="23"/>
      <c r="M19" s="32"/>
      <c r="N19" s="31" t="str">
        <f t="shared" si="6"/>
        <v/>
      </c>
      <c r="O19" s="31" t="str">
        <f t="shared" si="1"/>
        <v/>
      </c>
      <c r="P19" s="31">
        <f t="shared" si="2"/>
        <v>1</v>
      </c>
      <c r="Q19" s="31" t="str">
        <f t="shared" si="3"/>
        <v/>
      </c>
      <c r="R19" s="1">
        <f t="shared" si="4"/>
        <v>1</v>
      </c>
      <c r="S19" s="1" t="str">
        <f t="shared" si="5"/>
        <v/>
      </c>
      <c r="V19" s="2"/>
      <c r="Y19" s="2"/>
    </row>
    <row r="20" spans="1:25" x14ac:dyDescent="0.25">
      <c r="A20" s="34"/>
      <c r="B20" s="45" t="s">
        <v>241</v>
      </c>
      <c r="C20" s="46" t="s">
        <v>242</v>
      </c>
      <c r="D20" s="46" t="s">
        <v>243</v>
      </c>
      <c r="E20" s="40"/>
      <c r="F20" s="3">
        <v>468745</v>
      </c>
      <c r="G20" s="23"/>
      <c r="H20" s="23"/>
      <c r="I20" s="23"/>
      <c r="J20" s="23"/>
      <c r="K20" s="23"/>
      <c r="L20" s="23"/>
      <c r="M20" s="32"/>
      <c r="N20" s="31" t="str">
        <f t="shared" si="6"/>
        <v/>
      </c>
      <c r="O20" s="31" t="str">
        <f t="shared" si="1"/>
        <v/>
      </c>
      <c r="P20" s="31">
        <f t="shared" si="2"/>
        <v>1</v>
      </c>
      <c r="Q20" s="31" t="str">
        <f t="shared" si="3"/>
        <v/>
      </c>
      <c r="R20" s="1">
        <f t="shared" si="4"/>
        <v>1</v>
      </c>
      <c r="S20" s="1" t="str">
        <f t="shared" si="5"/>
        <v/>
      </c>
      <c r="V20" s="2"/>
      <c r="Y20" s="2"/>
    </row>
    <row r="21" spans="1:25" x14ac:dyDescent="0.25">
      <c r="A21" s="34"/>
      <c r="B21" s="45" t="s">
        <v>188</v>
      </c>
      <c r="C21" s="45" t="s">
        <v>189</v>
      </c>
      <c r="D21" s="46" t="s">
        <v>190</v>
      </c>
      <c r="E21" s="40"/>
      <c r="F21" s="3">
        <v>468718</v>
      </c>
      <c r="G21" s="23"/>
      <c r="H21" s="23"/>
      <c r="I21" s="23"/>
      <c r="J21" s="23"/>
      <c r="K21" s="23"/>
      <c r="L21" s="23"/>
      <c r="M21" s="32"/>
      <c r="N21" s="31" t="str">
        <f t="shared" si="6"/>
        <v/>
      </c>
      <c r="O21" s="31" t="str">
        <f t="shared" si="1"/>
        <v/>
      </c>
      <c r="P21" s="31">
        <f t="shared" si="2"/>
        <v>1</v>
      </c>
      <c r="Q21" s="31" t="str">
        <f t="shared" si="3"/>
        <v/>
      </c>
      <c r="R21" s="1">
        <f t="shared" si="4"/>
        <v>1</v>
      </c>
      <c r="S21" s="1" t="str">
        <f t="shared" si="5"/>
        <v/>
      </c>
      <c r="V21" s="2"/>
      <c r="Y21" s="2"/>
    </row>
    <row r="22" spans="1:25" x14ac:dyDescent="0.25">
      <c r="A22" s="34"/>
      <c r="B22" s="45" t="s">
        <v>278</v>
      </c>
      <c r="C22" s="45"/>
      <c r="D22" s="45"/>
      <c r="E22" s="39"/>
      <c r="F22" s="3">
        <v>468777</v>
      </c>
      <c r="G22" s="23"/>
      <c r="H22" s="23"/>
      <c r="I22" s="23"/>
      <c r="J22" s="23"/>
      <c r="K22" s="23"/>
      <c r="L22" s="23"/>
      <c r="M22" s="32"/>
      <c r="N22" s="31" t="str">
        <f t="shared" si="6"/>
        <v/>
      </c>
      <c r="O22" s="31" t="str">
        <f t="shared" si="1"/>
        <v/>
      </c>
      <c r="P22" s="31">
        <f t="shared" si="2"/>
        <v>1</v>
      </c>
      <c r="Q22" s="31" t="str">
        <f t="shared" si="3"/>
        <v/>
      </c>
      <c r="R22" s="1">
        <f t="shared" si="4"/>
        <v>1</v>
      </c>
      <c r="S22" s="1" t="str">
        <f t="shared" si="5"/>
        <v/>
      </c>
      <c r="V22" s="2"/>
      <c r="Y22" s="2"/>
    </row>
    <row r="23" spans="1:25" x14ac:dyDescent="0.25">
      <c r="A23" s="34"/>
      <c r="B23" s="45" t="s">
        <v>279</v>
      </c>
      <c r="C23" s="45"/>
      <c r="D23" s="45"/>
      <c r="E23" s="39"/>
      <c r="F23" s="3">
        <v>468778</v>
      </c>
      <c r="G23" s="23"/>
      <c r="H23" s="23"/>
      <c r="I23" s="23"/>
      <c r="J23" s="23"/>
      <c r="K23" s="23"/>
      <c r="L23" s="23"/>
      <c r="M23" s="32"/>
      <c r="N23" s="31" t="str">
        <f t="shared" si="6"/>
        <v/>
      </c>
      <c r="O23" s="31" t="str">
        <f t="shared" si="1"/>
        <v/>
      </c>
      <c r="P23" s="31">
        <f t="shared" si="2"/>
        <v>1</v>
      </c>
      <c r="Q23" s="31" t="str">
        <f t="shared" si="3"/>
        <v/>
      </c>
      <c r="R23" s="1">
        <f t="shared" si="4"/>
        <v>1</v>
      </c>
      <c r="S23" s="1" t="str">
        <f t="shared" si="5"/>
        <v/>
      </c>
      <c r="V23" s="2"/>
      <c r="Y23" s="2"/>
    </row>
    <row r="24" spans="1:25" x14ac:dyDescent="0.25">
      <c r="A24" s="34"/>
      <c r="B24" s="45" t="s">
        <v>280</v>
      </c>
      <c r="C24" s="45"/>
      <c r="D24" s="45"/>
      <c r="E24" s="39"/>
      <c r="F24" s="3">
        <v>468779</v>
      </c>
      <c r="G24" s="23"/>
      <c r="H24" s="23"/>
      <c r="I24" s="23"/>
      <c r="J24" s="23"/>
      <c r="K24" s="23"/>
      <c r="L24" s="23"/>
      <c r="M24" s="32"/>
      <c r="N24" s="31" t="str">
        <f t="shared" si="6"/>
        <v/>
      </c>
      <c r="O24" s="31" t="str">
        <f t="shared" si="1"/>
        <v/>
      </c>
      <c r="P24" s="31">
        <f t="shared" si="2"/>
        <v>1</v>
      </c>
      <c r="Q24" s="31" t="str">
        <f t="shared" si="3"/>
        <v/>
      </c>
      <c r="R24" s="1">
        <f t="shared" si="4"/>
        <v>1</v>
      </c>
      <c r="S24" s="1" t="str">
        <f t="shared" si="5"/>
        <v/>
      </c>
      <c r="V24" s="2"/>
      <c r="Y24" s="2"/>
    </row>
    <row r="25" spans="1:25" x14ac:dyDescent="0.25">
      <c r="A25" s="34"/>
      <c r="B25" s="45" t="s">
        <v>303</v>
      </c>
      <c r="C25" s="45" t="s">
        <v>304</v>
      </c>
      <c r="D25" s="45" t="s">
        <v>305</v>
      </c>
      <c r="E25" s="39" t="s">
        <v>68</v>
      </c>
      <c r="F25" s="3">
        <v>468794</v>
      </c>
      <c r="G25" s="23"/>
      <c r="H25" s="23"/>
      <c r="I25" s="23"/>
      <c r="J25" s="23"/>
      <c r="K25" s="23"/>
      <c r="L25" s="23"/>
      <c r="M25" s="32"/>
      <c r="N25" s="31" t="str">
        <f t="shared" si="6"/>
        <v/>
      </c>
      <c r="O25" s="31" t="str">
        <f t="shared" si="1"/>
        <v/>
      </c>
      <c r="P25" s="31">
        <f t="shared" si="2"/>
        <v>1</v>
      </c>
      <c r="Q25" s="31" t="str">
        <f t="shared" si="3"/>
        <v/>
      </c>
      <c r="R25" s="1">
        <f t="shared" si="4"/>
        <v>1</v>
      </c>
      <c r="S25" s="1" t="str">
        <f t="shared" si="5"/>
        <v/>
      </c>
      <c r="V25" s="2"/>
      <c r="Y25" s="2"/>
    </row>
    <row r="26" spans="1:25" x14ac:dyDescent="0.25">
      <c r="A26" s="34"/>
      <c r="B26" s="45" t="s">
        <v>306</v>
      </c>
      <c r="C26" s="46" t="s">
        <v>307</v>
      </c>
      <c r="D26" s="46" t="s">
        <v>308</v>
      </c>
      <c r="E26" s="40"/>
      <c r="F26" s="3">
        <v>468796</v>
      </c>
      <c r="G26" s="23"/>
      <c r="H26" s="23"/>
      <c r="I26" s="23"/>
      <c r="J26" s="23"/>
      <c r="K26" s="23"/>
      <c r="L26" s="23"/>
      <c r="M26" s="32"/>
      <c r="N26" s="31" t="str">
        <f t="shared" si="6"/>
        <v/>
      </c>
      <c r="O26" s="31" t="str">
        <f t="shared" si="1"/>
        <v/>
      </c>
      <c r="P26" s="31">
        <f t="shared" si="2"/>
        <v>1</v>
      </c>
      <c r="Q26" s="31" t="str">
        <f t="shared" si="3"/>
        <v/>
      </c>
      <c r="R26" s="1">
        <f t="shared" si="4"/>
        <v>1</v>
      </c>
      <c r="S26" s="1" t="str">
        <f t="shared" si="5"/>
        <v/>
      </c>
      <c r="V26" s="2"/>
      <c r="Y26" s="2"/>
    </row>
    <row r="27" spans="1:25" ht="15.75" x14ac:dyDescent="0.25">
      <c r="A27" s="33" t="s">
        <v>170</v>
      </c>
      <c r="B27" s="25" t="s">
        <v>16</v>
      </c>
      <c r="C27" s="26" t="s">
        <v>6</v>
      </c>
      <c r="D27" s="26" t="s">
        <v>7</v>
      </c>
      <c r="E27" s="26" t="s">
        <v>8</v>
      </c>
      <c r="F27" s="24"/>
      <c r="G27" s="24"/>
      <c r="H27" s="24"/>
      <c r="I27" s="24"/>
      <c r="J27" s="24"/>
      <c r="K27" s="24"/>
      <c r="L27" s="24"/>
      <c r="M27" s="32" t="s">
        <v>14</v>
      </c>
      <c r="N27" s="31" t="str">
        <f t="shared" si="6"/>
        <v/>
      </c>
      <c r="O27" s="31" t="str">
        <f t="shared" si="1"/>
        <v/>
      </c>
      <c r="P27" s="31" t="str">
        <f t="shared" si="2"/>
        <v/>
      </c>
      <c r="Q27" s="31" t="str">
        <f t="shared" si="3"/>
        <v/>
      </c>
      <c r="R27" s="1" t="str">
        <f t="shared" si="4"/>
        <v/>
      </c>
      <c r="S27" s="1" t="str">
        <f t="shared" si="5"/>
        <v/>
      </c>
      <c r="V27" s="2"/>
      <c r="Y27" s="2"/>
    </row>
    <row r="28" spans="1:25" x14ac:dyDescent="0.25">
      <c r="A28" s="34" t="s">
        <v>0</v>
      </c>
      <c r="B28" s="28" t="s">
        <v>112</v>
      </c>
      <c r="C28" s="27" t="s">
        <v>146</v>
      </c>
      <c r="D28" s="27" t="s">
        <v>147</v>
      </c>
      <c r="E28" s="28"/>
      <c r="F28" s="2">
        <v>360412</v>
      </c>
      <c r="G28" s="6"/>
      <c r="H28" s="6"/>
      <c r="I28" s="6"/>
      <c r="J28" s="6"/>
      <c r="K28" s="6"/>
      <c r="L28" s="6"/>
      <c r="M28" s="32" t="s">
        <v>14</v>
      </c>
      <c r="N28" s="31" t="str">
        <f t="shared" si="6"/>
        <v/>
      </c>
      <c r="O28" s="31" t="str">
        <f t="shared" si="1"/>
        <v/>
      </c>
      <c r="P28" s="31">
        <f t="shared" si="2"/>
        <v>1</v>
      </c>
      <c r="Q28" s="31" t="str">
        <f t="shared" si="3"/>
        <v/>
      </c>
      <c r="R28" s="1">
        <f t="shared" si="4"/>
        <v>1</v>
      </c>
      <c r="S28" s="1" t="str">
        <f t="shared" si="5"/>
        <v/>
      </c>
      <c r="V28" s="2"/>
      <c r="Y28" s="2"/>
    </row>
    <row r="29" spans="1:25" x14ac:dyDescent="0.25">
      <c r="A29" s="34" t="s">
        <v>0</v>
      </c>
      <c r="B29" s="28" t="s">
        <v>110</v>
      </c>
      <c r="C29" s="27" t="s">
        <v>142</v>
      </c>
      <c r="D29" s="27" t="s">
        <v>143</v>
      </c>
      <c r="E29" s="28" t="s">
        <v>68</v>
      </c>
      <c r="F29" s="2">
        <v>360410</v>
      </c>
      <c r="G29" s="6"/>
      <c r="H29" s="6"/>
      <c r="I29" s="6"/>
      <c r="J29" s="6"/>
      <c r="K29" s="6"/>
      <c r="L29" s="6"/>
      <c r="M29" s="32" t="s">
        <v>14</v>
      </c>
      <c r="N29" s="31" t="str">
        <f t="shared" si="6"/>
        <v/>
      </c>
      <c r="O29" s="31" t="str">
        <f t="shared" si="1"/>
        <v/>
      </c>
      <c r="P29" s="31">
        <f t="shared" si="2"/>
        <v>1</v>
      </c>
      <c r="Q29" s="31" t="str">
        <f t="shared" si="3"/>
        <v/>
      </c>
      <c r="R29" s="1">
        <f t="shared" si="4"/>
        <v>1</v>
      </c>
      <c r="S29" s="1" t="str">
        <f t="shared" si="5"/>
        <v/>
      </c>
      <c r="V29" s="2"/>
      <c r="Y29" s="2"/>
    </row>
    <row r="30" spans="1:25" x14ac:dyDescent="0.25">
      <c r="A30" s="34"/>
      <c r="B30" s="45" t="s">
        <v>350</v>
      </c>
      <c r="C30" s="45"/>
      <c r="D30" s="45"/>
      <c r="E30" s="39"/>
      <c r="F30" s="3">
        <v>468833</v>
      </c>
      <c r="G30" s="23"/>
      <c r="H30" s="23"/>
      <c r="I30" s="23"/>
      <c r="J30" s="23"/>
      <c r="K30" s="23"/>
      <c r="L30" s="23"/>
      <c r="M30" s="32"/>
      <c r="N30" s="31" t="str">
        <f t="shared" si="6"/>
        <v/>
      </c>
      <c r="O30" s="31" t="str">
        <f t="shared" si="1"/>
        <v/>
      </c>
      <c r="P30" s="31">
        <f t="shared" si="2"/>
        <v>1</v>
      </c>
      <c r="Q30" s="31" t="str">
        <f t="shared" si="3"/>
        <v/>
      </c>
      <c r="R30" s="1">
        <f t="shared" si="4"/>
        <v>1</v>
      </c>
      <c r="S30" s="1" t="str">
        <f t="shared" si="5"/>
        <v/>
      </c>
      <c r="V30" s="2"/>
      <c r="Y30" s="2"/>
    </row>
    <row r="31" spans="1:25" x14ac:dyDescent="0.25">
      <c r="A31" s="34" t="s">
        <v>0</v>
      </c>
      <c r="B31" s="28" t="s">
        <v>111</v>
      </c>
      <c r="C31" s="27" t="s">
        <v>144</v>
      </c>
      <c r="D31" s="27" t="s">
        <v>145</v>
      </c>
      <c r="E31" s="28" t="s">
        <v>68</v>
      </c>
      <c r="F31" s="2">
        <v>360411</v>
      </c>
      <c r="G31" s="6"/>
      <c r="H31" s="6"/>
      <c r="I31" s="6"/>
      <c r="J31" s="6"/>
      <c r="K31" s="6"/>
      <c r="L31" s="6"/>
      <c r="M31" s="32" t="s">
        <v>14</v>
      </c>
      <c r="N31" s="31" t="str">
        <f t="shared" si="6"/>
        <v/>
      </c>
      <c r="O31" s="31" t="str">
        <f t="shared" si="1"/>
        <v/>
      </c>
      <c r="P31" s="31">
        <f t="shared" si="2"/>
        <v>1</v>
      </c>
      <c r="Q31" s="31" t="str">
        <f t="shared" si="3"/>
        <v/>
      </c>
      <c r="R31" s="1">
        <f t="shared" si="4"/>
        <v>1</v>
      </c>
      <c r="S31" s="1" t="str">
        <f t="shared" si="5"/>
        <v/>
      </c>
      <c r="V31" s="2"/>
      <c r="Y31" s="2"/>
    </row>
    <row r="32" spans="1:25" x14ac:dyDescent="0.25">
      <c r="A32" s="34" t="s">
        <v>0</v>
      </c>
      <c r="B32" s="28" t="s">
        <v>113</v>
      </c>
      <c r="C32" s="27">
        <v>1901</v>
      </c>
      <c r="D32" s="27">
        <v>1986</v>
      </c>
      <c r="E32" s="28" t="s">
        <v>68</v>
      </c>
      <c r="F32" s="2">
        <v>360434</v>
      </c>
      <c r="G32" s="6"/>
      <c r="H32" s="6"/>
      <c r="I32" s="6"/>
      <c r="J32" s="6"/>
      <c r="K32" s="6"/>
      <c r="L32" s="6"/>
      <c r="M32" s="32" t="s">
        <v>14</v>
      </c>
      <c r="N32" s="31" t="str">
        <f t="shared" si="6"/>
        <v/>
      </c>
      <c r="O32" s="31" t="str">
        <f t="shared" si="1"/>
        <v/>
      </c>
      <c r="P32" s="31">
        <f t="shared" si="2"/>
        <v>1</v>
      </c>
      <c r="Q32" s="31" t="str">
        <f t="shared" si="3"/>
        <v/>
      </c>
      <c r="R32" s="1">
        <f t="shared" si="4"/>
        <v>1</v>
      </c>
      <c r="S32" s="1" t="str">
        <f t="shared" si="5"/>
        <v/>
      </c>
      <c r="V32" s="2"/>
      <c r="Y32" s="2"/>
    </row>
    <row r="33" spans="1:25" x14ac:dyDescent="0.25">
      <c r="A33" s="34" t="s">
        <v>0</v>
      </c>
      <c r="B33" s="28" t="s">
        <v>114</v>
      </c>
      <c r="C33" s="27">
        <v>1896</v>
      </c>
      <c r="D33" s="27">
        <v>1979</v>
      </c>
      <c r="E33" s="28" t="s">
        <v>68</v>
      </c>
      <c r="F33" s="2">
        <v>360435</v>
      </c>
      <c r="G33" s="6"/>
      <c r="H33" s="6"/>
      <c r="I33" s="6"/>
      <c r="J33" s="6"/>
      <c r="K33" s="6"/>
      <c r="L33" s="6"/>
      <c r="M33" s="32" t="s">
        <v>14</v>
      </c>
      <c r="N33" s="31" t="str">
        <f t="shared" si="6"/>
        <v/>
      </c>
      <c r="O33" s="31" t="str">
        <f t="shared" si="1"/>
        <v/>
      </c>
      <c r="P33" s="31">
        <f t="shared" si="2"/>
        <v>1</v>
      </c>
      <c r="Q33" s="31" t="str">
        <f t="shared" si="3"/>
        <v/>
      </c>
      <c r="R33" s="1">
        <f t="shared" si="4"/>
        <v>1</v>
      </c>
      <c r="S33" s="1" t="str">
        <f t="shared" si="5"/>
        <v/>
      </c>
      <c r="V33" s="2"/>
      <c r="Y33" s="2"/>
    </row>
    <row r="34" spans="1:25" x14ac:dyDescent="0.25">
      <c r="A34" s="34"/>
      <c r="B34" s="45" t="s">
        <v>312</v>
      </c>
      <c r="C34" s="46" t="s">
        <v>313</v>
      </c>
      <c r="D34" s="46" t="s">
        <v>314</v>
      </c>
      <c r="E34" s="40"/>
      <c r="F34" s="3">
        <v>468798</v>
      </c>
      <c r="G34" s="23"/>
      <c r="H34" s="23"/>
      <c r="I34" s="23"/>
      <c r="J34" s="23"/>
      <c r="K34" s="23"/>
      <c r="L34" s="23"/>
      <c r="M34" s="32"/>
      <c r="N34" s="31" t="str">
        <f t="shared" si="6"/>
        <v/>
      </c>
      <c r="O34" s="31" t="str">
        <f t="shared" si="1"/>
        <v/>
      </c>
      <c r="P34" s="31">
        <f t="shared" si="2"/>
        <v>1</v>
      </c>
      <c r="Q34" s="31" t="str">
        <f t="shared" si="3"/>
        <v/>
      </c>
      <c r="R34" s="1">
        <f t="shared" si="4"/>
        <v>1</v>
      </c>
      <c r="S34" s="1" t="str">
        <f t="shared" si="5"/>
        <v/>
      </c>
      <c r="V34" s="2"/>
      <c r="Y34" s="2"/>
    </row>
    <row r="35" spans="1:25" x14ac:dyDescent="0.25">
      <c r="A35" s="34"/>
      <c r="B35" s="45" t="s">
        <v>309</v>
      </c>
      <c r="C35" s="46" t="s">
        <v>310</v>
      </c>
      <c r="D35" s="46" t="s">
        <v>311</v>
      </c>
      <c r="E35" s="40"/>
      <c r="F35" s="3">
        <v>468797</v>
      </c>
      <c r="G35" s="23"/>
      <c r="H35" s="23"/>
      <c r="I35" s="23"/>
      <c r="J35" s="23"/>
      <c r="K35" s="23"/>
      <c r="L35" s="23"/>
      <c r="M35" s="32"/>
      <c r="N35" s="31" t="str">
        <f t="shared" si="6"/>
        <v/>
      </c>
      <c r="O35" s="31" t="str">
        <f t="shared" si="1"/>
        <v/>
      </c>
      <c r="P35" s="31">
        <f t="shared" si="2"/>
        <v>1</v>
      </c>
      <c r="Q35" s="31" t="str">
        <f t="shared" si="3"/>
        <v/>
      </c>
      <c r="R35" s="1">
        <f t="shared" si="4"/>
        <v>1</v>
      </c>
      <c r="S35" s="1" t="str">
        <f t="shared" si="5"/>
        <v/>
      </c>
      <c r="V35" s="2"/>
      <c r="Y35" s="2"/>
    </row>
    <row r="36" spans="1:25" x14ac:dyDescent="0.25">
      <c r="A36" s="34"/>
      <c r="B36" s="45" t="s">
        <v>421</v>
      </c>
      <c r="C36" s="45"/>
      <c r="D36" s="46" t="s">
        <v>422</v>
      </c>
      <c r="E36" s="40"/>
      <c r="F36" s="3">
        <v>468873</v>
      </c>
      <c r="G36" s="23"/>
      <c r="H36" s="23"/>
      <c r="I36" s="23"/>
      <c r="J36" s="23"/>
      <c r="K36" s="23"/>
      <c r="L36" s="23"/>
      <c r="M36" s="32"/>
      <c r="N36" s="31" t="str">
        <f t="shared" si="6"/>
        <v/>
      </c>
      <c r="O36" s="31" t="str">
        <f t="shared" si="1"/>
        <v/>
      </c>
      <c r="P36" s="31">
        <f t="shared" si="2"/>
        <v>1</v>
      </c>
      <c r="Q36" s="31" t="str">
        <f t="shared" si="3"/>
        <v/>
      </c>
      <c r="R36" s="1">
        <f t="shared" si="4"/>
        <v>1</v>
      </c>
      <c r="S36" s="1" t="str">
        <f t="shared" si="5"/>
        <v/>
      </c>
      <c r="V36" s="2"/>
      <c r="Y36" s="2"/>
    </row>
    <row r="37" spans="1:25" x14ac:dyDescent="0.25">
      <c r="A37" s="34"/>
      <c r="B37" s="45" t="s">
        <v>392</v>
      </c>
      <c r="C37" s="45" t="s">
        <v>393</v>
      </c>
      <c r="D37" s="45" t="s">
        <v>394</v>
      </c>
      <c r="E37" s="39" t="s">
        <v>68</v>
      </c>
      <c r="F37" s="3">
        <v>468859</v>
      </c>
      <c r="G37" s="23"/>
      <c r="H37" s="23"/>
      <c r="I37" s="23"/>
      <c r="J37" s="23"/>
      <c r="K37" s="23"/>
      <c r="L37" s="23"/>
      <c r="M37" s="32"/>
      <c r="N37" s="31" t="str">
        <f t="shared" si="6"/>
        <v/>
      </c>
      <c r="O37" s="31" t="str">
        <f t="shared" si="1"/>
        <v/>
      </c>
      <c r="P37" s="31">
        <f t="shared" si="2"/>
        <v>1</v>
      </c>
      <c r="Q37" s="31" t="str">
        <f t="shared" si="3"/>
        <v/>
      </c>
      <c r="R37" s="1">
        <f t="shared" si="4"/>
        <v>1</v>
      </c>
      <c r="S37" s="1" t="str">
        <f t="shared" si="5"/>
        <v/>
      </c>
      <c r="V37" s="2"/>
      <c r="Y37" s="2"/>
    </row>
    <row r="38" spans="1:25" x14ac:dyDescent="0.25">
      <c r="A38" s="34"/>
      <c r="B38" s="45" t="s">
        <v>363</v>
      </c>
      <c r="C38" s="45" t="s">
        <v>364</v>
      </c>
      <c r="D38" s="45" t="s">
        <v>365</v>
      </c>
      <c r="E38" s="39"/>
      <c r="F38" s="3">
        <v>468839</v>
      </c>
      <c r="G38" s="23"/>
      <c r="H38" s="23"/>
      <c r="I38" s="23"/>
      <c r="J38" s="23"/>
      <c r="K38" s="23"/>
      <c r="L38" s="23"/>
      <c r="M38" s="32"/>
      <c r="N38" s="31" t="str">
        <f t="shared" si="6"/>
        <v/>
      </c>
      <c r="O38" s="31" t="str">
        <f t="shared" si="1"/>
        <v/>
      </c>
      <c r="P38" s="31">
        <f t="shared" si="2"/>
        <v>1</v>
      </c>
      <c r="Q38" s="31" t="str">
        <f t="shared" si="3"/>
        <v/>
      </c>
      <c r="R38" s="1">
        <f t="shared" si="4"/>
        <v>1</v>
      </c>
      <c r="S38" s="1" t="str">
        <f t="shared" si="5"/>
        <v/>
      </c>
      <c r="V38" s="2"/>
      <c r="Y38" s="2"/>
    </row>
    <row r="39" spans="1:25" x14ac:dyDescent="0.25">
      <c r="A39" s="34"/>
      <c r="B39" s="45" t="s">
        <v>415</v>
      </c>
      <c r="C39" s="45" t="s">
        <v>416</v>
      </c>
      <c r="D39" s="45" t="s">
        <v>417</v>
      </c>
      <c r="E39" s="39"/>
      <c r="F39" s="3">
        <v>468871</v>
      </c>
      <c r="G39" s="23"/>
      <c r="H39" s="23"/>
      <c r="I39" s="23"/>
      <c r="J39" s="23"/>
      <c r="K39" s="23"/>
      <c r="L39" s="23"/>
      <c r="M39" s="32"/>
      <c r="N39" s="31" t="str">
        <f t="shared" si="6"/>
        <v/>
      </c>
      <c r="O39" s="31" t="str">
        <f t="shared" si="1"/>
        <v/>
      </c>
      <c r="P39" s="31">
        <f t="shared" si="2"/>
        <v>1</v>
      </c>
      <c r="Q39" s="31" t="str">
        <f t="shared" si="3"/>
        <v/>
      </c>
      <c r="R39" s="1">
        <f t="shared" si="4"/>
        <v>1</v>
      </c>
      <c r="S39" s="1" t="str">
        <f t="shared" si="5"/>
        <v/>
      </c>
      <c r="V39" s="2"/>
      <c r="Y39" s="2"/>
    </row>
    <row r="40" spans="1:25" x14ac:dyDescent="0.25">
      <c r="A40" s="34"/>
      <c r="B40" s="45" t="s">
        <v>387</v>
      </c>
      <c r="C40" s="45"/>
      <c r="D40" s="45"/>
      <c r="E40" s="39"/>
      <c r="F40" s="3">
        <v>468855</v>
      </c>
      <c r="G40" s="23"/>
      <c r="H40" s="23"/>
      <c r="I40" s="23"/>
      <c r="J40" s="23"/>
      <c r="K40" s="23"/>
      <c r="L40" s="23"/>
      <c r="M40" s="32"/>
      <c r="N40" s="31" t="str">
        <f t="shared" si="6"/>
        <v/>
      </c>
      <c r="O40" s="31" t="str">
        <f t="shared" si="1"/>
        <v/>
      </c>
      <c r="P40" s="31">
        <f t="shared" si="2"/>
        <v>1</v>
      </c>
      <c r="Q40" s="31" t="str">
        <f t="shared" si="3"/>
        <v/>
      </c>
      <c r="R40" s="1">
        <f t="shared" si="4"/>
        <v>1</v>
      </c>
      <c r="S40" s="1" t="str">
        <f t="shared" si="5"/>
        <v/>
      </c>
      <c r="V40" s="2"/>
      <c r="Y40" s="2"/>
    </row>
    <row r="41" spans="1:25" x14ac:dyDescent="0.25">
      <c r="A41" s="34"/>
      <c r="B41" s="45" t="s">
        <v>320</v>
      </c>
      <c r="C41" s="46" t="s">
        <v>307</v>
      </c>
      <c r="D41" s="46" t="s">
        <v>321</v>
      </c>
      <c r="E41" s="40"/>
      <c r="F41" s="3">
        <v>468802</v>
      </c>
      <c r="G41" s="23"/>
      <c r="H41" s="23"/>
      <c r="I41" s="23"/>
      <c r="J41" s="23"/>
      <c r="K41" s="23"/>
      <c r="L41" s="23"/>
      <c r="M41" s="32"/>
      <c r="N41" s="31" t="str">
        <f t="shared" si="6"/>
        <v/>
      </c>
      <c r="O41" s="31" t="str">
        <f t="shared" si="1"/>
        <v/>
      </c>
      <c r="P41" s="31">
        <f t="shared" si="2"/>
        <v>1</v>
      </c>
      <c r="Q41" s="31" t="str">
        <f t="shared" si="3"/>
        <v/>
      </c>
      <c r="R41" s="1">
        <f t="shared" si="4"/>
        <v>1</v>
      </c>
      <c r="S41" s="1" t="str">
        <f t="shared" si="5"/>
        <v/>
      </c>
      <c r="V41" s="2"/>
      <c r="Y41" s="2"/>
    </row>
    <row r="42" spans="1:25" x14ac:dyDescent="0.25">
      <c r="A42" s="34"/>
      <c r="B42" s="45" t="s">
        <v>408</v>
      </c>
      <c r="C42" s="45" t="s">
        <v>409</v>
      </c>
      <c r="D42" s="45" t="s">
        <v>410</v>
      </c>
      <c r="E42" s="39" t="s">
        <v>68</v>
      </c>
      <c r="F42" s="3">
        <v>468868</v>
      </c>
      <c r="G42" s="23"/>
      <c r="H42" s="23"/>
      <c r="I42" s="23"/>
      <c r="J42" s="23"/>
      <c r="K42" s="23"/>
      <c r="L42" s="23"/>
      <c r="M42" s="32"/>
      <c r="N42" s="31" t="str">
        <f t="shared" si="6"/>
        <v/>
      </c>
      <c r="O42" s="31" t="str">
        <f t="shared" si="1"/>
        <v/>
      </c>
      <c r="P42" s="31">
        <f t="shared" si="2"/>
        <v>1</v>
      </c>
      <c r="Q42" s="31" t="str">
        <f t="shared" si="3"/>
        <v/>
      </c>
      <c r="R42" s="1">
        <f t="shared" si="4"/>
        <v>1</v>
      </c>
      <c r="S42" s="1" t="str">
        <f t="shared" si="5"/>
        <v/>
      </c>
      <c r="V42" s="2"/>
      <c r="Y42" s="2"/>
    </row>
    <row r="43" spans="1:25" x14ac:dyDescent="0.25">
      <c r="A43" s="34"/>
      <c r="B43" s="45" t="s">
        <v>398</v>
      </c>
      <c r="C43" s="45" t="s">
        <v>399</v>
      </c>
      <c r="D43" s="45" t="s">
        <v>399</v>
      </c>
      <c r="E43" s="39" t="s">
        <v>495</v>
      </c>
      <c r="F43" s="3">
        <v>468861</v>
      </c>
      <c r="G43" s="23"/>
      <c r="H43" s="23"/>
      <c r="I43" s="23"/>
      <c r="J43" s="23"/>
      <c r="K43" s="23"/>
      <c r="L43" s="23"/>
      <c r="M43" s="32"/>
      <c r="N43" s="31" t="str">
        <f t="shared" si="6"/>
        <v/>
      </c>
      <c r="O43" s="31" t="str">
        <f t="shared" si="1"/>
        <v/>
      </c>
      <c r="P43" s="31">
        <f t="shared" si="2"/>
        <v>1</v>
      </c>
      <c r="Q43" s="31" t="str">
        <f t="shared" si="3"/>
        <v/>
      </c>
      <c r="R43" s="1">
        <f t="shared" si="4"/>
        <v>1</v>
      </c>
      <c r="S43" s="1" t="str">
        <f t="shared" si="5"/>
        <v/>
      </c>
      <c r="V43" s="2"/>
      <c r="Y43" s="2"/>
    </row>
    <row r="44" spans="1:25" x14ac:dyDescent="0.25">
      <c r="A44" s="34"/>
      <c r="B44" s="45" t="s">
        <v>418</v>
      </c>
      <c r="C44" s="45" t="s">
        <v>419</v>
      </c>
      <c r="D44" s="45" t="s">
        <v>420</v>
      </c>
      <c r="E44" s="39"/>
      <c r="F44" s="3">
        <v>468872</v>
      </c>
      <c r="G44" s="23"/>
      <c r="H44" s="23"/>
      <c r="I44" s="23"/>
      <c r="J44" s="23"/>
      <c r="K44" s="23"/>
      <c r="L44" s="23"/>
      <c r="M44" s="32"/>
      <c r="N44" s="31" t="str">
        <f t="shared" si="6"/>
        <v/>
      </c>
      <c r="O44" s="31" t="str">
        <f t="shared" si="1"/>
        <v/>
      </c>
      <c r="P44" s="31">
        <f t="shared" si="2"/>
        <v>1</v>
      </c>
      <c r="Q44" s="31" t="str">
        <f t="shared" si="3"/>
        <v/>
      </c>
      <c r="R44" s="1">
        <f t="shared" si="4"/>
        <v>1</v>
      </c>
      <c r="S44" s="1" t="str">
        <f t="shared" si="5"/>
        <v/>
      </c>
      <c r="V44" s="2"/>
      <c r="Y44" s="2"/>
    </row>
    <row r="45" spans="1:25" x14ac:dyDescent="0.25">
      <c r="A45" s="34"/>
      <c r="B45" s="45" t="s">
        <v>395</v>
      </c>
      <c r="C45" s="45" t="s">
        <v>396</v>
      </c>
      <c r="D45" s="45" t="s">
        <v>397</v>
      </c>
      <c r="E45" s="39" t="s">
        <v>68</v>
      </c>
      <c r="F45" s="3">
        <v>468860</v>
      </c>
      <c r="G45" s="23"/>
      <c r="H45" s="23"/>
      <c r="I45" s="23"/>
      <c r="J45" s="23"/>
      <c r="K45" s="23"/>
      <c r="L45" s="23"/>
      <c r="M45" s="32"/>
      <c r="N45" s="31" t="str">
        <f t="shared" si="6"/>
        <v/>
      </c>
      <c r="O45" s="31" t="str">
        <f t="shared" si="1"/>
        <v/>
      </c>
      <c r="P45" s="31">
        <f t="shared" si="2"/>
        <v>1</v>
      </c>
      <c r="Q45" s="31" t="str">
        <f t="shared" si="3"/>
        <v/>
      </c>
      <c r="R45" s="1">
        <f t="shared" si="4"/>
        <v>1</v>
      </c>
      <c r="S45" s="1" t="str">
        <f t="shared" si="5"/>
        <v/>
      </c>
      <c r="V45" s="2"/>
      <c r="Y45" s="2"/>
    </row>
    <row r="46" spans="1:25" x14ac:dyDescent="0.25">
      <c r="A46" s="34"/>
      <c r="B46" s="45" t="s">
        <v>402</v>
      </c>
      <c r="C46" s="45" t="s">
        <v>403</v>
      </c>
      <c r="D46" s="45" t="s">
        <v>404</v>
      </c>
      <c r="E46" s="39" t="s">
        <v>68</v>
      </c>
      <c r="F46" s="3">
        <v>468863</v>
      </c>
      <c r="G46" s="23"/>
      <c r="H46" s="23"/>
      <c r="I46" s="23"/>
      <c r="J46" s="23"/>
      <c r="K46" s="23"/>
      <c r="L46" s="23"/>
      <c r="M46" s="32"/>
      <c r="N46" s="31" t="str">
        <f t="shared" si="6"/>
        <v/>
      </c>
      <c r="O46" s="31" t="str">
        <f t="shared" si="1"/>
        <v/>
      </c>
      <c r="P46" s="31">
        <f t="shared" si="2"/>
        <v>1</v>
      </c>
      <c r="Q46" s="31" t="str">
        <f t="shared" si="3"/>
        <v/>
      </c>
      <c r="R46" s="1">
        <f t="shared" si="4"/>
        <v>1</v>
      </c>
      <c r="S46" s="1" t="str">
        <f t="shared" si="5"/>
        <v/>
      </c>
      <c r="V46" s="2"/>
      <c r="Y46" s="2"/>
    </row>
    <row r="47" spans="1:25" x14ac:dyDescent="0.25">
      <c r="A47" s="34"/>
      <c r="B47" s="45" t="s">
        <v>405</v>
      </c>
      <c r="C47" s="45" t="s">
        <v>406</v>
      </c>
      <c r="D47" s="45" t="s">
        <v>407</v>
      </c>
      <c r="E47" s="39" t="s">
        <v>68</v>
      </c>
      <c r="F47" s="3">
        <v>468866</v>
      </c>
      <c r="G47" s="23"/>
      <c r="H47" s="23"/>
      <c r="I47" s="23"/>
      <c r="J47" s="23"/>
      <c r="K47" s="23"/>
      <c r="L47" s="23"/>
      <c r="M47" s="32"/>
      <c r="N47" s="31" t="str">
        <f t="shared" si="6"/>
        <v/>
      </c>
      <c r="O47" s="31" t="str">
        <f t="shared" si="1"/>
        <v/>
      </c>
      <c r="P47" s="31">
        <f t="shared" si="2"/>
        <v>1</v>
      </c>
      <c r="Q47" s="31" t="str">
        <f t="shared" si="3"/>
        <v/>
      </c>
      <c r="R47" s="1">
        <f t="shared" si="4"/>
        <v>1</v>
      </c>
      <c r="S47" s="1" t="str">
        <f t="shared" si="5"/>
        <v/>
      </c>
      <c r="V47" s="2"/>
      <c r="Y47" s="2"/>
    </row>
    <row r="48" spans="1:25" x14ac:dyDescent="0.25">
      <c r="A48" s="34"/>
      <c r="B48" s="45" t="s">
        <v>325</v>
      </c>
      <c r="C48" s="46" t="s">
        <v>82</v>
      </c>
      <c r="D48" s="46" t="s">
        <v>308</v>
      </c>
      <c r="E48" s="40"/>
      <c r="F48" s="3">
        <v>468804</v>
      </c>
      <c r="G48" s="23"/>
      <c r="H48" s="23"/>
      <c r="I48" s="23"/>
      <c r="J48" s="23"/>
      <c r="K48" s="23"/>
      <c r="L48" s="23"/>
      <c r="M48" s="32"/>
      <c r="N48" s="31" t="str">
        <f t="shared" si="6"/>
        <v/>
      </c>
      <c r="O48" s="31" t="str">
        <f t="shared" si="1"/>
        <v/>
      </c>
      <c r="P48" s="31">
        <f t="shared" si="2"/>
        <v>1</v>
      </c>
      <c r="Q48" s="31" t="str">
        <f t="shared" si="3"/>
        <v/>
      </c>
      <c r="R48" s="1">
        <f t="shared" si="4"/>
        <v>1</v>
      </c>
      <c r="S48" s="1" t="str">
        <f t="shared" si="5"/>
        <v/>
      </c>
      <c r="V48" s="2"/>
      <c r="Y48" s="2"/>
    </row>
    <row r="49" spans="1:25" x14ac:dyDescent="0.25">
      <c r="A49" s="34"/>
      <c r="B49" s="45" t="s">
        <v>412</v>
      </c>
      <c r="C49" s="46" t="s">
        <v>413</v>
      </c>
      <c r="D49" s="45" t="s">
        <v>414</v>
      </c>
      <c r="E49" s="39"/>
      <c r="F49" s="3">
        <v>468870</v>
      </c>
      <c r="G49" s="23"/>
      <c r="H49" s="23"/>
      <c r="I49" s="23"/>
      <c r="J49" s="23"/>
      <c r="K49" s="23"/>
      <c r="L49" s="23"/>
      <c r="M49" s="32"/>
      <c r="N49" s="31" t="str">
        <f t="shared" si="6"/>
        <v/>
      </c>
      <c r="O49" s="31" t="str">
        <f t="shared" si="1"/>
        <v/>
      </c>
      <c r="P49" s="31">
        <f t="shared" si="2"/>
        <v>1</v>
      </c>
      <c r="Q49" s="31" t="str">
        <f t="shared" si="3"/>
        <v/>
      </c>
      <c r="R49" s="1">
        <f t="shared" si="4"/>
        <v>1</v>
      </c>
      <c r="S49" s="1" t="str">
        <f t="shared" si="5"/>
        <v/>
      </c>
      <c r="V49" s="2"/>
      <c r="Y49" s="2"/>
    </row>
    <row r="50" spans="1:25" x14ac:dyDescent="0.25">
      <c r="A50" s="34"/>
      <c r="B50" s="45" t="s">
        <v>400</v>
      </c>
      <c r="C50" s="45" t="s">
        <v>401</v>
      </c>
      <c r="D50" s="48" t="s">
        <v>493</v>
      </c>
      <c r="E50" s="2" t="s">
        <v>68</v>
      </c>
      <c r="F50" s="3">
        <v>468862</v>
      </c>
      <c r="G50" s="23"/>
      <c r="H50" s="23"/>
      <c r="I50" s="23"/>
      <c r="J50" s="23"/>
      <c r="K50" s="23"/>
      <c r="L50" s="23"/>
      <c r="M50" s="32"/>
      <c r="N50" s="31" t="str">
        <f t="shared" si="6"/>
        <v/>
      </c>
      <c r="O50" s="31" t="str">
        <f t="shared" si="1"/>
        <v/>
      </c>
      <c r="P50" s="31">
        <f t="shared" si="2"/>
        <v>1</v>
      </c>
      <c r="Q50" s="31" t="str">
        <f t="shared" si="3"/>
        <v/>
      </c>
      <c r="R50" s="1">
        <f t="shared" si="4"/>
        <v>1</v>
      </c>
      <c r="S50" s="1" t="str">
        <f t="shared" si="5"/>
        <v/>
      </c>
      <c r="V50" s="2"/>
      <c r="Y50" s="2"/>
    </row>
    <row r="51" spans="1:25" x14ac:dyDescent="0.25">
      <c r="A51" s="34"/>
      <c r="B51" s="45" t="s">
        <v>366</v>
      </c>
      <c r="C51" s="45" t="s">
        <v>367</v>
      </c>
      <c r="D51" s="45" t="s">
        <v>368</v>
      </c>
      <c r="F51" s="3">
        <v>468840</v>
      </c>
      <c r="G51" s="23"/>
      <c r="H51" s="23"/>
      <c r="I51" s="23"/>
      <c r="J51" s="23"/>
      <c r="K51" s="23"/>
      <c r="L51" s="23"/>
      <c r="M51" s="32"/>
      <c r="N51" s="31" t="str">
        <f t="shared" si="6"/>
        <v/>
      </c>
      <c r="O51" s="31" t="str">
        <f t="shared" si="1"/>
        <v/>
      </c>
      <c r="P51" s="31">
        <f t="shared" si="2"/>
        <v>1</v>
      </c>
      <c r="Q51" s="31" t="str">
        <f t="shared" si="3"/>
        <v/>
      </c>
      <c r="R51" s="1">
        <f t="shared" si="4"/>
        <v>1</v>
      </c>
      <c r="S51" s="1" t="str">
        <f t="shared" si="5"/>
        <v/>
      </c>
      <c r="V51" s="2"/>
      <c r="Y51" s="2"/>
    </row>
    <row r="52" spans="1:25" x14ac:dyDescent="0.25">
      <c r="A52" s="34"/>
      <c r="B52" s="45" t="s">
        <v>389</v>
      </c>
      <c r="C52" s="45" t="s">
        <v>390</v>
      </c>
      <c r="D52" s="45" t="s">
        <v>391</v>
      </c>
      <c r="E52" s="2" t="s">
        <v>68</v>
      </c>
      <c r="F52" s="3">
        <v>468858</v>
      </c>
      <c r="G52" s="23"/>
      <c r="H52" s="23"/>
      <c r="I52" s="23"/>
      <c r="J52" s="23"/>
      <c r="K52" s="23"/>
      <c r="L52" s="23"/>
      <c r="M52" s="32"/>
      <c r="N52" s="31" t="str">
        <f t="shared" si="6"/>
        <v/>
      </c>
      <c r="O52" s="31" t="str">
        <f t="shared" si="1"/>
        <v/>
      </c>
      <c r="P52" s="31">
        <f t="shared" si="2"/>
        <v>1</v>
      </c>
      <c r="Q52" s="31" t="str">
        <f t="shared" si="3"/>
        <v/>
      </c>
      <c r="R52" s="1">
        <f t="shared" si="4"/>
        <v>1</v>
      </c>
      <c r="S52" s="1" t="str">
        <f t="shared" si="5"/>
        <v/>
      </c>
      <c r="V52" s="2"/>
      <c r="Y52" s="2"/>
    </row>
    <row r="53" spans="1:25" x14ac:dyDescent="0.25">
      <c r="A53" s="34"/>
      <c r="B53" s="45" t="s">
        <v>322</v>
      </c>
      <c r="C53" s="46" t="s">
        <v>323</v>
      </c>
      <c r="D53" s="46" t="s">
        <v>324</v>
      </c>
      <c r="E53" s="22"/>
      <c r="F53" s="3">
        <v>468803</v>
      </c>
      <c r="G53" s="23"/>
      <c r="H53" s="23"/>
      <c r="I53" s="23"/>
      <c r="J53" s="23"/>
      <c r="K53" s="23"/>
      <c r="L53" s="23"/>
      <c r="M53" s="32"/>
      <c r="N53" s="31" t="str">
        <f t="shared" si="6"/>
        <v/>
      </c>
      <c r="O53" s="31" t="str">
        <f t="shared" si="1"/>
        <v/>
      </c>
      <c r="P53" s="31">
        <f t="shared" si="2"/>
        <v>1</v>
      </c>
      <c r="Q53" s="31" t="str">
        <f t="shared" si="3"/>
        <v/>
      </c>
      <c r="R53" s="1">
        <f t="shared" si="4"/>
        <v>1</v>
      </c>
      <c r="S53" s="1" t="str">
        <f t="shared" si="5"/>
        <v/>
      </c>
      <c r="V53" s="2"/>
      <c r="Y53" s="2"/>
    </row>
    <row r="54" spans="1:25" x14ac:dyDescent="0.25">
      <c r="A54" s="34" t="s">
        <v>0</v>
      </c>
      <c r="B54" s="28" t="s">
        <v>115</v>
      </c>
      <c r="C54" s="27" t="s">
        <v>148</v>
      </c>
      <c r="D54" s="27" t="s">
        <v>149</v>
      </c>
      <c r="E54" s="36" t="s">
        <v>68</v>
      </c>
      <c r="F54" s="2">
        <v>360450</v>
      </c>
      <c r="G54" s="6"/>
      <c r="H54" s="6"/>
      <c r="I54" s="6"/>
      <c r="J54" s="6"/>
      <c r="K54" s="6"/>
      <c r="L54" s="6"/>
      <c r="M54" s="32" t="s">
        <v>14</v>
      </c>
      <c r="N54" s="31" t="str">
        <f t="shared" si="6"/>
        <v/>
      </c>
      <c r="O54" s="31" t="str">
        <f t="shared" si="1"/>
        <v/>
      </c>
      <c r="P54" s="31">
        <f t="shared" si="2"/>
        <v>1</v>
      </c>
      <c r="Q54" s="31" t="str">
        <f t="shared" si="3"/>
        <v/>
      </c>
      <c r="R54" s="1">
        <f t="shared" si="4"/>
        <v>1</v>
      </c>
      <c r="S54" s="1" t="str">
        <f t="shared" si="5"/>
        <v/>
      </c>
      <c r="V54" s="12"/>
      <c r="W54" s="1"/>
      <c r="Y54" s="2"/>
    </row>
    <row r="55" spans="1:25" x14ac:dyDescent="0.25">
      <c r="A55" s="34"/>
      <c r="B55" s="41" t="s">
        <v>249</v>
      </c>
      <c r="C55" s="42" t="s">
        <v>75</v>
      </c>
      <c r="D55" s="42" t="s">
        <v>250</v>
      </c>
      <c r="E55" s="2" t="s">
        <v>68</v>
      </c>
      <c r="F55" s="3">
        <v>468751</v>
      </c>
      <c r="G55" s="23"/>
      <c r="H55" s="23"/>
      <c r="I55" s="23"/>
      <c r="J55" s="23"/>
      <c r="K55" s="23"/>
      <c r="L55" s="23"/>
      <c r="M55" s="32"/>
      <c r="N55" s="31" t="str">
        <f t="shared" si="6"/>
        <v/>
      </c>
      <c r="O55" s="31" t="str">
        <f t="shared" si="1"/>
        <v/>
      </c>
      <c r="P55" s="31">
        <f t="shared" si="2"/>
        <v>1</v>
      </c>
      <c r="Q55" s="31" t="str">
        <f t="shared" si="3"/>
        <v/>
      </c>
      <c r="R55" s="1">
        <f t="shared" si="4"/>
        <v>1</v>
      </c>
      <c r="S55" s="1" t="str">
        <f t="shared" si="5"/>
        <v/>
      </c>
      <c r="V55" s="2"/>
      <c r="Y55" s="2"/>
    </row>
    <row r="56" spans="1:25" x14ac:dyDescent="0.25">
      <c r="A56" s="34" t="s">
        <v>0</v>
      </c>
      <c r="B56" s="36" t="s">
        <v>116</v>
      </c>
      <c r="C56" s="34" t="s">
        <v>150</v>
      </c>
      <c r="D56" s="34"/>
      <c r="E56" s="36" t="s">
        <v>68</v>
      </c>
      <c r="F56" s="2">
        <v>360451</v>
      </c>
      <c r="G56" s="6"/>
      <c r="H56" s="6"/>
      <c r="I56" s="6"/>
      <c r="J56" s="6"/>
      <c r="K56" s="6"/>
      <c r="L56" s="6"/>
      <c r="M56" s="32" t="s">
        <v>14</v>
      </c>
      <c r="N56" s="31" t="str">
        <f t="shared" si="6"/>
        <v/>
      </c>
      <c r="O56" s="31" t="str">
        <f t="shared" si="1"/>
        <v/>
      </c>
      <c r="P56" s="31">
        <f t="shared" si="2"/>
        <v>1</v>
      </c>
      <c r="Q56" s="31" t="str">
        <f t="shared" si="3"/>
        <v/>
      </c>
      <c r="R56" s="1">
        <f t="shared" si="4"/>
        <v>1</v>
      </c>
      <c r="S56" s="1" t="str">
        <f t="shared" si="5"/>
        <v/>
      </c>
      <c r="V56" s="2"/>
      <c r="Y56" s="2"/>
    </row>
    <row r="57" spans="1:25" x14ac:dyDescent="0.25">
      <c r="A57" s="34"/>
      <c r="B57" s="41" t="s">
        <v>251</v>
      </c>
      <c r="C57" s="42" t="s">
        <v>252</v>
      </c>
      <c r="D57" s="42" t="s">
        <v>253</v>
      </c>
      <c r="E57" s="2" t="s">
        <v>68</v>
      </c>
      <c r="F57" s="3">
        <v>468753</v>
      </c>
      <c r="G57" s="23"/>
      <c r="H57" s="23"/>
      <c r="I57" s="23"/>
      <c r="J57" s="23"/>
      <c r="K57" s="23"/>
      <c r="L57" s="23"/>
      <c r="M57" s="32"/>
      <c r="N57" s="31" t="str">
        <f t="shared" si="6"/>
        <v/>
      </c>
      <c r="O57" s="31" t="str">
        <f t="shared" si="1"/>
        <v/>
      </c>
      <c r="P57" s="31">
        <f t="shared" si="2"/>
        <v>1</v>
      </c>
      <c r="Q57" s="31" t="str">
        <f t="shared" si="3"/>
        <v/>
      </c>
      <c r="R57" s="1">
        <f t="shared" si="4"/>
        <v>1</v>
      </c>
      <c r="S57" s="1" t="str">
        <f t="shared" si="5"/>
        <v/>
      </c>
      <c r="V57" s="2"/>
      <c r="Y57" s="2"/>
    </row>
    <row r="58" spans="1:25" x14ac:dyDescent="0.25">
      <c r="A58" s="34"/>
      <c r="B58" s="41" t="s">
        <v>246</v>
      </c>
      <c r="C58" s="42" t="s">
        <v>247</v>
      </c>
      <c r="D58" s="41" t="s">
        <v>248</v>
      </c>
      <c r="E58" s="2" t="s">
        <v>68</v>
      </c>
      <c r="F58" s="3">
        <v>468749</v>
      </c>
      <c r="G58" s="23"/>
      <c r="H58" s="23"/>
      <c r="I58" s="23"/>
      <c r="J58" s="23"/>
      <c r="K58" s="23"/>
      <c r="L58" s="23"/>
      <c r="M58" s="32"/>
      <c r="N58" s="31" t="str">
        <f t="shared" si="6"/>
        <v/>
      </c>
      <c r="O58" s="31" t="str">
        <f t="shared" si="1"/>
        <v/>
      </c>
      <c r="P58" s="31">
        <f t="shared" si="2"/>
        <v>1</v>
      </c>
      <c r="Q58" s="31" t="str">
        <f t="shared" si="3"/>
        <v/>
      </c>
      <c r="R58" s="1">
        <f t="shared" si="4"/>
        <v>1</v>
      </c>
      <c r="S58" s="1" t="str">
        <f t="shared" si="5"/>
        <v/>
      </c>
      <c r="V58" s="2"/>
      <c r="Y58" s="2"/>
    </row>
    <row r="59" spans="1:25" ht="15.75" x14ac:dyDescent="0.25">
      <c r="A59" s="33" t="s">
        <v>170</v>
      </c>
      <c r="B59" s="35" t="s">
        <v>17</v>
      </c>
      <c r="C59" s="37" t="s">
        <v>6</v>
      </c>
      <c r="D59" s="37" t="s">
        <v>7</v>
      </c>
      <c r="E59" s="37" t="s">
        <v>8</v>
      </c>
      <c r="F59" s="24"/>
      <c r="G59" s="24"/>
      <c r="H59" s="24"/>
      <c r="I59" s="24"/>
      <c r="J59" s="24"/>
      <c r="K59" s="24"/>
      <c r="L59" s="24"/>
      <c r="M59" s="32" t="s">
        <v>14</v>
      </c>
      <c r="N59" s="31" t="str">
        <f t="shared" si="6"/>
        <v/>
      </c>
      <c r="O59" s="31" t="str">
        <f t="shared" si="1"/>
        <v/>
      </c>
      <c r="P59" s="31" t="str">
        <f t="shared" si="2"/>
        <v/>
      </c>
      <c r="Q59" s="31" t="str">
        <f t="shared" si="3"/>
        <v/>
      </c>
      <c r="R59" s="1" t="str">
        <f t="shared" si="4"/>
        <v/>
      </c>
      <c r="S59" s="1" t="str">
        <f t="shared" si="5"/>
        <v/>
      </c>
      <c r="V59" s="2"/>
      <c r="W59" s="4"/>
      <c r="Y59" s="2"/>
    </row>
    <row r="60" spans="1:25" ht="15.75" x14ac:dyDescent="0.25">
      <c r="A60" s="33" t="s">
        <v>170</v>
      </c>
      <c r="B60" s="35" t="s">
        <v>18</v>
      </c>
      <c r="C60" s="37" t="s">
        <v>6</v>
      </c>
      <c r="D60" s="37" t="s">
        <v>7</v>
      </c>
      <c r="E60" s="37" t="s">
        <v>8</v>
      </c>
      <c r="F60" s="24"/>
      <c r="G60" s="24"/>
      <c r="H60" s="24"/>
      <c r="I60" s="24"/>
      <c r="J60" s="24"/>
      <c r="K60" s="24"/>
      <c r="L60" s="24"/>
      <c r="M60" s="32" t="s">
        <v>14</v>
      </c>
      <c r="N60" s="31" t="str">
        <f t="shared" si="6"/>
        <v/>
      </c>
      <c r="O60" s="31" t="str">
        <f t="shared" si="1"/>
        <v/>
      </c>
      <c r="P60" s="31" t="str">
        <f t="shared" si="2"/>
        <v/>
      </c>
      <c r="Q60" s="31" t="str">
        <f t="shared" si="3"/>
        <v/>
      </c>
      <c r="R60" s="1" t="str">
        <f t="shared" si="4"/>
        <v/>
      </c>
      <c r="S60" s="1" t="str">
        <f t="shared" si="5"/>
        <v/>
      </c>
      <c r="V60" s="2"/>
      <c r="Y60" s="2"/>
    </row>
    <row r="61" spans="1:25" x14ac:dyDescent="0.25">
      <c r="A61" s="34" t="s">
        <v>0</v>
      </c>
      <c r="B61" s="36" t="s">
        <v>118</v>
      </c>
      <c r="C61" s="34">
        <v>1893</v>
      </c>
      <c r="D61" s="34">
        <v>1968</v>
      </c>
      <c r="E61" s="36" t="s">
        <v>68</v>
      </c>
      <c r="F61" s="2">
        <v>360455</v>
      </c>
      <c r="G61" s="6"/>
      <c r="H61" s="6"/>
      <c r="I61" s="6"/>
      <c r="J61" s="6"/>
      <c r="K61" s="6"/>
      <c r="L61" s="6"/>
      <c r="M61" s="32" t="s">
        <v>14</v>
      </c>
      <c r="N61" s="31" t="str">
        <f t="shared" si="6"/>
        <v/>
      </c>
      <c r="O61" s="31" t="str">
        <f t="shared" si="1"/>
        <v/>
      </c>
      <c r="P61" s="31">
        <f t="shared" si="2"/>
        <v>1</v>
      </c>
      <c r="Q61" s="31" t="str">
        <f t="shared" si="3"/>
        <v/>
      </c>
      <c r="R61" s="1">
        <f t="shared" si="4"/>
        <v>1</v>
      </c>
      <c r="S61" s="1" t="str">
        <f t="shared" si="5"/>
        <v/>
      </c>
      <c r="V61" s="2"/>
      <c r="Y61" s="2"/>
    </row>
    <row r="62" spans="1:25" x14ac:dyDescent="0.25">
      <c r="A62" s="34" t="s">
        <v>0</v>
      </c>
      <c r="B62" s="36" t="s">
        <v>117</v>
      </c>
      <c r="C62" s="34">
        <v>1893</v>
      </c>
      <c r="D62" s="34">
        <v>1983</v>
      </c>
      <c r="E62" s="36" t="s">
        <v>68</v>
      </c>
      <c r="F62" s="2">
        <v>360454</v>
      </c>
      <c r="G62" s="6"/>
      <c r="H62" s="6"/>
      <c r="I62" s="6"/>
      <c r="J62" s="6"/>
      <c r="K62" s="6"/>
      <c r="L62" s="6"/>
      <c r="M62" s="32" t="s">
        <v>14</v>
      </c>
      <c r="N62" s="31" t="str">
        <f t="shared" si="6"/>
        <v/>
      </c>
      <c r="O62" s="31" t="str">
        <f t="shared" si="1"/>
        <v/>
      </c>
      <c r="P62" s="31">
        <f t="shared" si="2"/>
        <v>1</v>
      </c>
      <c r="Q62" s="31" t="str">
        <f t="shared" si="3"/>
        <v/>
      </c>
      <c r="R62" s="1">
        <f t="shared" si="4"/>
        <v>1</v>
      </c>
      <c r="S62" s="1" t="str">
        <f t="shared" si="5"/>
        <v/>
      </c>
      <c r="V62" s="2"/>
      <c r="Y62" s="2"/>
    </row>
    <row r="63" spans="1:25" ht="15.75" x14ac:dyDescent="0.25">
      <c r="A63" s="33" t="s">
        <v>170</v>
      </c>
      <c r="B63" s="35" t="s">
        <v>19</v>
      </c>
      <c r="C63" s="37" t="s">
        <v>6</v>
      </c>
      <c r="D63" s="37" t="s">
        <v>7</v>
      </c>
      <c r="E63" s="37" t="s">
        <v>8</v>
      </c>
      <c r="F63" s="24"/>
      <c r="G63" s="24"/>
      <c r="H63" s="24"/>
      <c r="I63" s="24"/>
      <c r="J63" s="24"/>
      <c r="K63" s="24"/>
      <c r="L63" s="24"/>
      <c r="M63" s="32" t="s">
        <v>14</v>
      </c>
      <c r="N63" s="31" t="str">
        <f t="shared" si="6"/>
        <v/>
      </c>
      <c r="O63" s="31" t="str">
        <f t="shared" si="1"/>
        <v/>
      </c>
      <c r="P63" s="31" t="str">
        <f t="shared" si="2"/>
        <v/>
      </c>
      <c r="Q63" s="31" t="str">
        <f t="shared" si="3"/>
        <v/>
      </c>
      <c r="R63" s="1" t="str">
        <f t="shared" si="4"/>
        <v/>
      </c>
      <c r="S63" s="1" t="str">
        <f t="shared" si="5"/>
        <v/>
      </c>
      <c r="V63" s="2"/>
      <c r="Y63" s="2"/>
    </row>
    <row r="64" spans="1:25" x14ac:dyDescent="0.25">
      <c r="A64" s="34"/>
      <c r="B64" s="41" t="s">
        <v>485</v>
      </c>
      <c r="C64" s="41" t="s">
        <v>486</v>
      </c>
      <c r="D64" s="41" t="s">
        <v>487</v>
      </c>
      <c r="F64" s="3">
        <v>468713</v>
      </c>
      <c r="G64" s="23"/>
      <c r="H64" s="23"/>
      <c r="I64" s="23"/>
      <c r="J64" s="23"/>
      <c r="K64" s="23"/>
      <c r="L64" s="23"/>
      <c r="M64" s="32"/>
      <c r="N64" s="31" t="str">
        <f t="shared" si="6"/>
        <v/>
      </c>
      <c r="O64" s="31" t="str">
        <f t="shared" si="1"/>
        <v/>
      </c>
      <c r="P64" s="31">
        <f t="shared" si="2"/>
        <v>1</v>
      </c>
      <c r="Q64" s="31" t="str">
        <f t="shared" si="3"/>
        <v/>
      </c>
      <c r="R64" s="1">
        <f t="shared" si="4"/>
        <v>1</v>
      </c>
      <c r="S64" s="1" t="str">
        <f t="shared" si="5"/>
        <v/>
      </c>
      <c r="V64" s="2"/>
      <c r="Y64" s="2"/>
    </row>
    <row r="65" spans="1:25" x14ac:dyDescent="0.25">
      <c r="A65" s="34"/>
      <c r="B65" s="41" t="s">
        <v>48</v>
      </c>
      <c r="C65" s="41" t="s">
        <v>178</v>
      </c>
      <c r="D65" s="41" t="s">
        <v>179</v>
      </c>
      <c r="E65" s="51" t="s">
        <v>14</v>
      </c>
      <c r="F65" s="3">
        <v>468714</v>
      </c>
      <c r="G65" s="23"/>
      <c r="H65" s="23"/>
      <c r="I65" s="23"/>
      <c r="J65" s="23"/>
      <c r="K65" s="23"/>
      <c r="L65" s="23"/>
      <c r="M65" s="32">
        <v>208819</v>
      </c>
      <c r="N65" s="31" t="str">
        <f t="shared" si="6"/>
        <v/>
      </c>
      <c r="O65" s="31">
        <f t="shared" si="1"/>
        <v>1</v>
      </c>
      <c r="P65" s="31">
        <f t="shared" si="2"/>
        <v>1</v>
      </c>
      <c r="Q65" s="31" t="str">
        <f t="shared" si="3"/>
        <v/>
      </c>
      <c r="R65" s="1">
        <f t="shared" si="4"/>
        <v>1</v>
      </c>
      <c r="S65" s="1">
        <f t="shared" si="5"/>
        <v>1</v>
      </c>
      <c r="V65" s="2"/>
      <c r="Y65" s="2"/>
    </row>
    <row r="66" spans="1:25" x14ac:dyDescent="0.25">
      <c r="A66" s="34"/>
      <c r="B66" s="41" t="s">
        <v>258</v>
      </c>
      <c r="C66" s="41" t="s">
        <v>259</v>
      </c>
      <c r="D66" s="41" t="s">
        <v>260</v>
      </c>
      <c r="F66" s="3">
        <v>468757</v>
      </c>
      <c r="G66" s="23"/>
      <c r="H66" s="23"/>
      <c r="I66" s="23"/>
      <c r="J66" s="23"/>
      <c r="K66" s="23"/>
      <c r="L66" s="23"/>
      <c r="M66" s="32"/>
      <c r="N66" s="31" t="str">
        <f t="shared" si="6"/>
        <v/>
      </c>
      <c r="O66" s="31" t="str">
        <f t="shared" si="1"/>
        <v/>
      </c>
      <c r="P66" s="31">
        <f t="shared" si="2"/>
        <v>1</v>
      </c>
      <c r="Q66" s="31" t="str">
        <f t="shared" si="3"/>
        <v/>
      </c>
      <c r="R66" s="1">
        <f t="shared" si="4"/>
        <v>1</v>
      </c>
      <c r="S66" s="1" t="str">
        <f t="shared" si="5"/>
        <v/>
      </c>
      <c r="V66" s="2"/>
      <c r="Y66" s="2"/>
    </row>
    <row r="67" spans="1:25" x14ac:dyDescent="0.25">
      <c r="A67" s="34"/>
      <c r="B67" s="41" t="s">
        <v>482</v>
      </c>
      <c r="C67" s="41" t="s">
        <v>483</v>
      </c>
      <c r="D67" s="41" t="s">
        <v>484</v>
      </c>
      <c r="E67" s="2" t="s">
        <v>68</v>
      </c>
      <c r="F67" s="3">
        <v>468712</v>
      </c>
      <c r="G67" s="23"/>
      <c r="H67" s="23"/>
      <c r="I67" s="23"/>
      <c r="J67" s="23"/>
      <c r="K67" s="23"/>
      <c r="L67" s="23"/>
      <c r="M67" s="32"/>
      <c r="N67" s="31" t="str">
        <f t="shared" si="6"/>
        <v/>
      </c>
      <c r="O67" s="31" t="str">
        <f t="shared" si="1"/>
        <v/>
      </c>
      <c r="P67" s="31">
        <f t="shared" si="2"/>
        <v>1</v>
      </c>
      <c r="Q67" s="31" t="str">
        <f t="shared" si="3"/>
        <v/>
      </c>
      <c r="R67" s="1">
        <f t="shared" si="4"/>
        <v>1</v>
      </c>
      <c r="S67" s="1" t="str">
        <f t="shared" si="5"/>
        <v/>
      </c>
      <c r="V67" s="2"/>
      <c r="Y67" s="2"/>
    </row>
    <row r="68" spans="1:25" x14ac:dyDescent="0.25">
      <c r="A68" s="34"/>
      <c r="B68" s="41" t="s">
        <v>472</v>
      </c>
      <c r="C68" s="41" t="s">
        <v>473</v>
      </c>
      <c r="D68" s="41" t="s">
        <v>474</v>
      </c>
      <c r="E68" s="2" t="s">
        <v>68</v>
      </c>
      <c r="F68" s="3">
        <v>468708</v>
      </c>
      <c r="G68" s="23"/>
      <c r="H68" s="23"/>
      <c r="I68" s="23"/>
      <c r="J68" s="23"/>
      <c r="K68" s="23"/>
      <c r="L68" s="23"/>
      <c r="M68" s="32"/>
      <c r="N68" s="31" t="str">
        <f t="shared" si="6"/>
        <v/>
      </c>
      <c r="O68" s="31" t="str">
        <f t="shared" si="1"/>
        <v/>
      </c>
      <c r="P68" s="31">
        <f t="shared" si="2"/>
        <v>1</v>
      </c>
      <c r="Q68" s="31" t="str">
        <f t="shared" si="3"/>
        <v/>
      </c>
      <c r="R68" s="1">
        <f t="shared" si="4"/>
        <v>1</v>
      </c>
      <c r="S68" s="1" t="str">
        <f t="shared" si="5"/>
        <v/>
      </c>
      <c r="V68" s="2"/>
      <c r="Y68" s="2"/>
    </row>
    <row r="69" spans="1:25" x14ac:dyDescent="0.25">
      <c r="A69" s="34"/>
      <c r="B69" s="41" t="s">
        <v>49</v>
      </c>
      <c r="C69" s="42" t="s">
        <v>50</v>
      </c>
      <c r="D69" s="42" t="s">
        <v>51</v>
      </c>
      <c r="E69" s="51" t="s">
        <v>14</v>
      </c>
      <c r="F69" s="3">
        <v>468705</v>
      </c>
      <c r="G69" s="23"/>
      <c r="H69" s="23"/>
      <c r="I69" s="23"/>
      <c r="J69" s="23"/>
      <c r="K69" s="23"/>
      <c r="L69" s="23"/>
      <c r="M69" s="32">
        <v>208842</v>
      </c>
      <c r="N69" s="31" t="str">
        <f t="shared" si="6"/>
        <v/>
      </c>
      <c r="O69" s="31">
        <f t="shared" ref="O69:O131" si="7">IF(M69="","",1)</f>
        <v>1</v>
      </c>
      <c r="P69" s="31">
        <f t="shared" ref="P69:P131" si="8">IF(F69="","",1)</f>
        <v>1</v>
      </c>
      <c r="Q69" s="31" t="str">
        <f t="shared" ref="Q69:Q131" si="9">IF(H69="","",1)</f>
        <v/>
      </c>
      <c r="R69" s="1">
        <f t="shared" ref="R69:R131" si="10">IF(SUM(O69:Q69)&gt;0,1,"")</f>
        <v>1</v>
      </c>
      <c r="S69" s="1">
        <f t="shared" ref="S69:S131" si="11">IF(SUM(O69:P69)=2,1,"")</f>
        <v>1</v>
      </c>
      <c r="V69" s="2"/>
      <c r="Y69" s="2"/>
    </row>
    <row r="70" spans="1:25" x14ac:dyDescent="0.25">
      <c r="A70" s="34"/>
      <c r="B70" s="41" t="s">
        <v>467</v>
      </c>
      <c r="C70" s="42" t="s">
        <v>468</v>
      </c>
      <c r="D70" s="42" t="s">
        <v>469</v>
      </c>
      <c r="E70" s="2" t="s">
        <v>68</v>
      </c>
      <c r="F70" s="3">
        <v>468706</v>
      </c>
      <c r="G70" s="23"/>
      <c r="H70" s="23"/>
      <c r="I70" s="23"/>
      <c r="J70" s="23"/>
      <c r="K70" s="23"/>
      <c r="L70" s="23"/>
      <c r="M70" s="32"/>
      <c r="N70" s="31" t="str">
        <f t="shared" si="6"/>
        <v/>
      </c>
      <c r="O70" s="31" t="str">
        <f t="shared" si="7"/>
        <v/>
      </c>
      <c r="P70" s="31">
        <f t="shared" si="8"/>
        <v>1</v>
      </c>
      <c r="Q70" s="31" t="str">
        <f t="shared" si="9"/>
        <v/>
      </c>
      <c r="R70" s="1">
        <f t="shared" si="10"/>
        <v>1</v>
      </c>
      <c r="S70" s="1" t="str">
        <f t="shared" si="11"/>
        <v/>
      </c>
      <c r="V70" s="2"/>
      <c r="Y70" s="2"/>
    </row>
    <row r="71" spans="1:25" x14ac:dyDescent="0.25">
      <c r="A71" s="34"/>
      <c r="B71" s="41" t="s">
        <v>475</v>
      </c>
      <c r="C71" s="41" t="s">
        <v>476</v>
      </c>
      <c r="D71" s="41" t="s">
        <v>477</v>
      </c>
      <c r="E71" s="2" t="s">
        <v>68</v>
      </c>
      <c r="F71" s="3">
        <v>468709</v>
      </c>
      <c r="G71" s="23"/>
      <c r="H71" s="23"/>
      <c r="I71" s="23"/>
      <c r="J71" s="23"/>
      <c r="K71" s="23"/>
      <c r="L71" s="23"/>
      <c r="M71" s="32"/>
      <c r="N71" s="31" t="str">
        <f t="shared" si="6"/>
        <v/>
      </c>
      <c r="O71" s="31" t="str">
        <f t="shared" si="7"/>
        <v/>
      </c>
      <c r="P71" s="31">
        <f t="shared" si="8"/>
        <v>1</v>
      </c>
      <c r="Q71" s="31" t="str">
        <f t="shared" si="9"/>
        <v/>
      </c>
      <c r="R71" s="1">
        <f t="shared" si="10"/>
        <v>1</v>
      </c>
      <c r="S71" s="1" t="str">
        <f t="shared" si="11"/>
        <v/>
      </c>
      <c r="V71" s="2"/>
      <c r="Y71" s="2"/>
    </row>
    <row r="72" spans="1:25" x14ac:dyDescent="0.25">
      <c r="A72" s="34"/>
      <c r="B72" s="41" t="s">
        <v>478</v>
      </c>
      <c r="C72" s="41" t="s">
        <v>479</v>
      </c>
      <c r="D72" s="42" t="s">
        <v>86</v>
      </c>
      <c r="E72" s="2" t="s">
        <v>68</v>
      </c>
      <c r="F72" s="3">
        <v>468710</v>
      </c>
      <c r="G72" s="23"/>
      <c r="H72" s="23"/>
      <c r="I72" s="23"/>
      <c r="J72" s="23"/>
      <c r="K72" s="23"/>
      <c r="L72" s="23"/>
      <c r="M72" s="32"/>
      <c r="N72" s="31" t="str">
        <f t="shared" si="6"/>
        <v/>
      </c>
      <c r="O72" s="31" t="str">
        <f t="shared" si="7"/>
        <v/>
      </c>
      <c r="P72" s="31">
        <f t="shared" si="8"/>
        <v>1</v>
      </c>
      <c r="Q72" s="31" t="str">
        <f t="shared" si="9"/>
        <v/>
      </c>
      <c r="R72" s="1">
        <f t="shared" si="10"/>
        <v>1</v>
      </c>
      <c r="S72" s="1" t="str">
        <f t="shared" si="11"/>
        <v/>
      </c>
      <c r="V72" s="2"/>
      <c r="Y72" s="2"/>
    </row>
    <row r="73" spans="1:25" x14ac:dyDescent="0.25">
      <c r="A73" s="34"/>
      <c r="B73" s="41" t="s">
        <v>470</v>
      </c>
      <c r="C73" s="42" t="s">
        <v>207</v>
      </c>
      <c r="D73" s="42" t="s">
        <v>471</v>
      </c>
      <c r="E73" s="2" t="s">
        <v>68</v>
      </c>
      <c r="F73" s="3">
        <v>468707</v>
      </c>
      <c r="G73" s="23"/>
      <c r="H73" s="23"/>
      <c r="I73" s="23"/>
      <c r="J73" s="23"/>
      <c r="K73" s="23"/>
      <c r="L73" s="23"/>
      <c r="M73" s="32"/>
      <c r="N73" s="31" t="str">
        <f t="shared" si="6"/>
        <v/>
      </c>
      <c r="O73" s="31" t="str">
        <f t="shared" si="7"/>
        <v/>
      </c>
      <c r="P73" s="31">
        <f t="shared" si="8"/>
        <v>1</v>
      </c>
      <c r="Q73" s="31" t="str">
        <f t="shared" si="9"/>
        <v/>
      </c>
      <c r="R73" s="1">
        <f t="shared" si="10"/>
        <v>1</v>
      </c>
      <c r="S73" s="1" t="str">
        <f t="shared" si="11"/>
        <v/>
      </c>
      <c r="V73" s="2"/>
      <c r="Y73" s="2"/>
    </row>
    <row r="74" spans="1:25" x14ac:dyDescent="0.25">
      <c r="A74" s="34"/>
      <c r="B74" s="41" t="s">
        <v>480</v>
      </c>
      <c r="C74" s="41" t="s">
        <v>481</v>
      </c>
      <c r="D74" s="41" t="s">
        <v>481</v>
      </c>
      <c r="E74" s="2" t="s">
        <v>68</v>
      </c>
      <c r="F74" s="3">
        <v>468711</v>
      </c>
      <c r="G74" s="23"/>
      <c r="H74" s="23"/>
      <c r="I74" s="23"/>
      <c r="J74" s="23"/>
      <c r="K74" s="23"/>
      <c r="L74" s="23"/>
      <c r="M74" s="32"/>
      <c r="N74" s="31" t="str">
        <f t="shared" si="6"/>
        <v/>
      </c>
      <c r="O74" s="31" t="str">
        <f t="shared" si="7"/>
        <v/>
      </c>
      <c r="P74" s="31">
        <f t="shared" si="8"/>
        <v>1</v>
      </c>
      <c r="Q74" s="31" t="str">
        <f t="shared" si="9"/>
        <v/>
      </c>
      <c r="R74" s="1">
        <f t="shared" si="10"/>
        <v>1</v>
      </c>
      <c r="S74" s="1" t="str">
        <f t="shared" si="11"/>
        <v/>
      </c>
      <c r="V74" s="2"/>
      <c r="Y74" s="2"/>
    </row>
    <row r="75" spans="1:25" x14ac:dyDescent="0.25">
      <c r="A75" s="34"/>
      <c r="B75" s="41" t="s">
        <v>197</v>
      </c>
      <c r="C75" s="42" t="s">
        <v>198</v>
      </c>
      <c r="D75" s="42" t="s">
        <v>199</v>
      </c>
      <c r="E75" s="22"/>
      <c r="F75" s="3">
        <v>468722</v>
      </c>
      <c r="G75" s="23"/>
      <c r="H75" s="23"/>
      <c r="I75" s="23"/>
      <c r="J75" s="23"/>
      <c r="K75" s="23"/>
      <c r="L75" s="23"/>
      <c r="M75" s="32"/>
      <c r="N75" s="31" t="str">
        <f t="shared" si="6"/>
        <v/>
      </c>
      <c r="O75" s="31" t="str">
        <f t="shared" si="7"/>
        <v/>
      </c>
      <c r="P75" s="31">
        <f t="shared" si="8"/>
        <v>1</v>
      </c>
      <c r="Q75" s="31" t="str">
        <f t="shared" si="9"/>
        <v/>
      </c>
      <c r="R75" s="1">
        <f t="shared" si="10"/>
        <v>1</v>
      </c>
      <c r="S75" s="1" t="str">
        <f t="shared" si="11"/>
        <v/>
      </c>
      <c r="V75" s="2"/>
      <c r="Y75" s="2"/>
    </row>
    <row r="76" spans="1:25" x14ac:dyDescent="0.25">
      <c r="A76" s="34"/>
      <c r="B76" s="41" t="s">
        <v>180</v>
      </c>
      <c r="C76" s="42" t="s">
        <v>181</v>
      </c>
      <c r="D76" s="42" t="s">
        <v>182</v>
      </c>
      <c r="E76" s="22"/>
      <c r="F76" s="3">
        <v>468715</v>
      </c>
      <c r="G76" s="23"/>
      <c r="H76" s="23"/>
      <c r="I76" s="23"/>
      <c r="J76" s="23"/>
      <c r="K76" s="23"/>
      <c r="L76" s="23"/>
      <c r="M76" s="32"/>
      <c r="N76" s="31" t="str">
        <f t="shared" si="6"/>
        <v/>
      </c>
      <c r="O76" s="31" t="str">
        <f t="shared" si="7"/>
        <v/>
      </c>
      <c r="P76" s="31">
        <f t="shared" si="8"/>
        <v>1</v>
      </c>
      <c r="Q76" s="31" t="str">
        <f t="shared" si="9"/>
        <v/>
      </c>
      <c r="R76" s="1">
        <f t="shared" si="10"/>
        <v>1</v>
      </c>
      <c r="S76" s="1" t="str">
        <f t="shared" si="11"/>
        <v/>
      </c>
      <c r="V76" s="2"/>
      <c r="Y76" s="2"/>
    </row>
    <row r="77" spans="1:25" x14ac:dyDescent="0.25">
      <c r="A77" s="34"/>
      <c r="B77" s="41" t="s">
        <v>183</v>
      </c>
      <c r="C77" s="42" t="s">
        <v>184</v>
      </c>
      <c r="D77" s="42" t="s">
        <v>185</v>
      </c>
      <c r="E77" s="22"/>
      <c r="F77" s="3">
        <v>468716</v>
      </c>
      <c r="G77" s="23"/>
      <c r="H77" s="23"/>
      <c r="I77" s="23"/>
      <c r="J77" s="23"/>
      <c r="K77" s="23"/>
      <c r="L77" s="23"/>
      <c r="M77" s="32"/>
      <c r="N77" s="31" t="str">
        <f t="shared" si="6"/>
        <v/>
      </c>
      <c r="O77" s="31" t="str">
        <f t="shared" si="7"/>
        <v/>
      </c>
      <c r="P77" s="31">
        <f t="shared" si="8"/>
        <v>1</v>
      </c>
      <c r="Q77" s="31" t="str">
        <f t="shared" si="9"/>
        <v/>
      </c>
      <c r="R77" s="1">
        <f t="shared" si="10"/>
        <v>1</v>
      </c>
      <c r="S77" s="1" t="str">
        <f t="shared" si="11"/>
        <v/>
      </c>
      <c r="V77" s="2"/>
      <c r="Y77" s="2"/>
    </row>
    <row r="78" spans="1:25" x14ac:dyDescent="0.25">
      <c r="A78" s="34"/>
      <c r="B78" s="41" t="s">
        <v>200</v>
      </c>
      <c r="C78" s="42" t="s">
        <v>201</v>
      </c>
      <c r="D78" s="42" t="s">
        <v>202</v>
      </c>
      <c r="E78" s="22"/>
      <c r="F78" s="3">
        <v>468723</v>
      </c>
      <c r="G78" s="23"/>
      <c r="H78" s="23"/>
      <c r="I78" s="23"/>
      <c r="J78" s="23"/>
      <c r="K78" s="23"/>
      <c r="L78" s="23"/>
      <c r="M78" s="32"/>
      <c r="N78" s="31" t="str">
        <f t="shared" ref="N78:N140" si="12">IF(I78="","",1)</f>
        <v/>
      </c>
      <c r="O78" s="31" t="str">
        <f t="shared" si="7"/>
        <v/>
      </c>
      <c r="P78" s="31">
        <f t="shared" si="8"/>
        <v>1</v>
      </c>
      <c r="Q78" s="31" t="str">
        <f t="shared" si="9"/>
        <v/>
      </c>
      <c r="R78" s="1">
        <f t="shared" si="10"/>
        <v>1</v>
      </c>
      <c r="S78" s="1" t="str">
        <f t="shared" si="11"/>
        <v/>
      </c>
      <c r="V78" s="2"/>
      <c r="Y78" s="2"/>
    </row>
    <row r="79" spans="1:25" ht="15.75" x14ac:dyDescent="0.25">
      <c r="A79" s="33" t="s">
        <v>170</v>
      </c>
      <c r="B79" s="35" t="s">
        <v>20</v>
      </c>
      <c r="C79" s="37" t="s">
        <v>6</v>
      </c>
      <c r="D79" s="37" t="s">
        <v>7</v>
      </c>
      <c r="E79" s="37" t="s">
        <v>8</v>
      </c>
      <c r="F79" s="24"/>
      <c r="G79" s="24"/>
      <c r="H79" s="24"/>
      <c r="I79" s="24"/>
      <c r="J79" s="24"/>
      <c r="K79" s="24"/>
      <c r="L79" s="24"/>
      <c r="M79" s="32" t="s">
        <v>14</v>
      </c>
      <c r="N79" s="31" t="str">
        <f t="shared" si="12"/>
        <v/>
      </c>
      <c r="O79" s="31" t="str">
        <f t="shared" si="7"/>
        <v/>
      </c>
      <c r="P79" s="31" t="str">
        <f t="shared" si="8"/>
        <v/>
      </c>
      <c r="Q79" s="31" t="str">
        <f t="shared" si="9"/>
        <v/>
      </c>
      <c r="R79" s="1" t="str">
        <f t="shared" si="10"/>
        <v/>
      </c>
      <c r="S79" s="1" t="str">
        <f t="shared" si="11"/>
        <v/>
      </c>
      <c r="V79" s="2"/>
      <c r="Y79" s="2"/>
    </row>
    <row r="80" spans="1:25" ht="15.75" x14ac:dyDescent="0.25">
      <c r="A80" s="33" t="s">
        <v>170</v>
      </c>
      <c r="B80" s="35" t="s">
        <v>21</v>
      </c>
      <c r="C80" s="37" t="s">
        <v>6</v>
      </c>
      <c r="D80" s="37" t="s">
        <v>7</v>
      </c>
      <c r="E80" s="37" t="s">
        <v>8</v>
      </c>
      <c r="F80" s="24"/>
      <c r="G80" s="24"/>
      <c r="H80" s="24"/>
      <c r="I80" s="24"/>
      <c r="J80" s="24"/>
      <c r="K80" s="24"/>
      <c r="L80" s="24"/>
      <c r="M80" s="32" t="s">
        <v>14</v>
      </c>
      <c r="N80" s="31" t="str">
        <f t="shared" si="12"/>
        <v/>
      </c>
      <c r="O80" s="31" t="str">
        <f t="shared" si="7"/>
        <v/>
      </c>
      <c r="P80" s="31" t="str">
        <f t="shared" si="8"/>
        <v/>
      </c>
      <c r="Q80" s="31" t="str">
        <f t="shared" si="9"/>
        <v/>
      </c>
      <c r="R80" s="1" t="str">
        <f t="shared" si="10"/>
        <v/>
      </c>
      <c r="S80" s="1" t="str">
        <f t="shared" si="11"/>
        <v/>
      </c>
      <c r="V80" s="2"/>
      <c r="Y80" s="2"/>
    </row>
    <row r="81" spans="1:25" x14ac:dyDescent="0.25">
      <c r="A81" s="34"/>
      <c r="B81" s="41" t="s">
        <v>210</v>
      </c>
      <c r="C81" s="42" t="s">
        <v>211</v>
      </c>
      <c r="D81" s="42" t="s">
        <v>212</v>
      </c>
      <c r="E81" s="22"/>
      <c r="F81" s="3">
        <v>468727</v>
      </c>
      <c r="G81" s="23"/>
      <c r="H81" s="23"/>
      <c r="I81" s="23"/>
      <c r="J81" s="23"/>
      <c r="K81" s="23"/>
      <c r="L81" s="23"/>
      <c r="M81" s="32"/>
      <c r="N81" s="31" t="str">
        <f t="shared" si="12"/>
        <v/>
      </c>
      <c r="O81" s="31" t="str">
        <f t="shared" si="7"/>
        <v/>
      </c>
      <c r="P81" s="31">
        <f t="shared" si="8"/>
        <v>1</v>
      </c>
      <c r="Q81" s="31" t="str">
        <f t="shared" si="9"/>
        <v/>
      </c>
      <c r="R81" s="1">
        <f t="shared" si="10"/>
        <v>1</v>
      </c>
      <c r="S81" s="1" t="str">
        <f t="shared" si="11"/>
        <v/>
      </c>
      <c r="V81" s="2"/>
      <c r="Y81" s="2"/>
    </row>
    <row r="82" spans="1:25" x14ac:dyDescent="0.25">
      <c r="A82" s="34"/>
      <c r="B82" s="41" t="s">
        <v>461</v>
      </c>
      <c r="C82" s="41" t="s">
        <v>462</v>
      </c>
      <c r="D82" s="41" t="s">
        <v>463</v>
      </c>
      <c r="E82" s="51" t="s">
        <v>499</v>
      </c>
      <c r="F82" s="3">
        <v>468703</v>
      </c>
      <c r="G82" s="23"/>
      <c r="H82" s="23"/>
      <c r="I82" s="23"/>
      <c r="J82" s="23"/>
      <c r="K82" s="23"/>
      <c r="L82" s="23"/>
      <c r="M82" s="32">
        <v>209655</v>
      </c>
      <c r="N82" s="31" t="str">
        <f t="shared" si="12"/>
        <v/>
      </c>
      <c r="O82" s="31">
        <f t="shared" si="7"/>
        <v>1</v>
      </c>
      <c r="P82" s="31">
        <f t="shared" si="8"/>
        <v>1</v>
      </c>
      <c r="Q82" s="31" t="str">
        <f t="shared" si="9"/>
        <v/>
      </c>
      <c r="R82" s="1">
        <f t="shared" si="10"/>
        <v>1</v>
      </c>
      <c r="S82" s="1">
        <f t="shared" si="11"/>
        <v>1</v>
      </c>
      <c r="V82" s="2"/>
      <c r="Y82" s="2"/>
    </row>
    <row r="83" spans="1:25" x14ac:dyDescent="0.25">
      <c r="A83" s="34"/>
      <c r="B83" s="41" t="s">
        <v>459</v>
      </c>
      <c r="C83" s="42" t="s">
        <v>214</v>
      </c>
      <c r="D83" s="42" t="s">
        <v>460</v>
      </c>
      <c r="E83" s="2" t="s">
        <v>68</v>
      </c>
      <c r="F83" s="3">
        <v>468702</v>
      </c>
      <c r="G83" s="23"/>
      <c r="H83" s="23"/>
      <c r="I83" s="23"/>
      <c r="J83" s="23"/>
      <c r="K83" s="23"/>
      <c r="L83" s="23"/>
      <c r="M83" s="32"/>
      <c r="N83" s="31" t="str">
        <f t="shared" si="12"/>
        <v/>
      </c>
      <c r="O83" s="31" t="str">
        <f t="shared" si="7"/>
        <v/>
      </c>
      <c r="P83" s="31">
        <f t="shared" si="8"/>
        <v>1</v>
      </c>
      <c r="Q83" s="31" t="str">
        <f t="shared" si="9"/>
        <v/>
      </c>
      <c r="R83" s="1">
        <f t="shared" si="10"/>
        <v>1</v>
      </c>
      <c r="S83" s="1" t="str">
        <f t="shared" si="11"/>
        <v/>
      </c>
      <c r="V83" s="2"/>
      <c r="Y83" s="2"/>
    </row>
    <row r="84" spans="1:25" x14ac:dyDescent="0.25">
      <c r="A84" s="34"/>
      <c r="B84" s="41" t="s">
        <v>456</v>
      </c>
      <c r="C84" s="41" t="s">
        <v>457</v>
      </c>
      <c r="D84" s="41" t="s">
        <v>458</v>
      </c>
      <c r="E84" s="51" t="s">
        <v>14</v>
      </c>
      <c r="F84" s="3">
        <v>468701</v>
      </c>
      <c r="G84" s="23"/>
      <c r="H84" s="23"/>
      <c r="I84" s="23"/>
      <c r="J84" s="23"/>
      <c r="K84" s="23"/>
      <c r="L84" s="23"/>
      <c r="M84" s="32">
        <v>209701</v>
      </c>
      <c r="N84" s="31" t="str">
        <f t="shared" si="12"/>
        <v/>
      </c>
      <c r="O84" s="31">
        <f t="shared" si="7"/>
        <v>1</v>
      </c>
      <c r="P84" s="31">
        <f t="shared" si="8"/>
        <v>1</v>
      </c>
      <c r="Q84" s="31" t="str">
        <f t="shared" si="9"/>
        <v/>
      </c>
      <c r="R84" s="1">
        <f t="shared" si="10"/>
        <v>1</v>
      </c>
      <c r="S84" s="1">
        <f t="shared" si="11"/>
        <v>1</v>
      </c>
      <c r="V84" s="2"/>
      <c r="Y84" s="2"/>
    </row>
    <row r="85" spans="1:25" x14ac:dyDescent="0.25">
      <c r="A85" s="34"/>
      <c r="B85" s="41" t="s">
        <v>455</v>
      </c>
      <c r="C85" s="41"/>
      <c r="D85" s="41"/>
      <c r="F85" s="3">
        <v>468700</v>
      </c>
      <c r="G85" s="23"/>
      <c r="H85" s="23"/>
      <c r="I85" s="23"/>
      <c r="J85" s="23"/>
      <c r="K85" s="23"/>
      <c r="L85" s="23"/>
      <c r="M85" s="32"/>
      <c r="N85" s="31" t="str">
        <f t="shared" si="12"/>
        <v/>
      </c>
      <c r="O85" s="31" t="str">
        <f t="shared" si="7"/>
        <v/>
      </c>
      <c r="P85" s="31">
        <f t="shared" si="8"/>
        <v>1</v>
      </c>
      <c r="Q85" s="31" t="str">
        <f t="shared" si="9"/>
        <v/>
      </c>
      <c r="R85" s="1">
        <f t="shared" si="10"/>
        <v>1</v>
      </c>
      <c r="S85" s="1" t="str">
        <f t="shared" si="11"/>
        <v/>
      </c>
      <c r="V85" s="2"/>
      <c r="Y85" s="2"/>
    </row>
    <row r="86" spans="1:25" x14ac:dyDescent="0.25">
      <c r="A86" s="34"/>
      <c r="B86" s="41" t="s">
        <v>213</v>
      </c>
      <c r="C86" s="42" t="s">
        <v>214</v>
      </c>
      <c r="D86" s="42" t="s">
        <v>215</v>
      </c>
      <c r="E86" s="22"/>
      <c r="F86" s="3">
        <v>468728</v>
      </c>
      <c r="G86" s="23"/>
      <c r="H86" s="23"/>
      <c r="I86" s="23"/>
      <c r="J86" s="23"/>
      <c r="K86" s="23"/>
      <c r="L86" s="23"/>
      <c r="M86" s="32"/>
      <c r="N86" s="31" t="str">
        <f t="shared" si="12"/>
        <v/>
      </c>
      <c r="O86" s="31" t="str">
        <f t="shared" si="7"/>
        <v/>
      </c>
      <c r="P86" s="31">
        <f t="shared" si="8"/>
        <v>1</v>
      </c>
      <c r="Q86" s="31" t="str">
        <f t="shared" si="9"/>
        <v/>
      </c>
      <c r="R86" s="1">
        <f t="shared" si="10"/>
        <v>1</v>
      </c>
      <c r="S86" s="1" t="str">
        <f t="shared" si="11"/>
        <v/>
      </c>
      <c r="V86" s="2"/>
      <c r="Y86" s="2"/>
    </row>
    <row r="87" spans="1:25" x14ac:dyDescent="0.25">
      <c r="A87" s="34"/>
      <c r="B87" s="41" t="s">
        <v>446</v>
      </c>
      <c r="C87" s="41" t="s">
        <v>447</v>
      </c>
      <c r="D87" s="41" t="s">
        <v>448</v>
      </c>
      <c r="E87" s="2" t="s">
        <v>68</v>
      </c>
      <c r="F87" s="3">
        <v>468697</v>
      </c>
      <c r="G87" s="23"/>
      <c r="H87" s="23"/>
      <c r="I87" s="23"/>
      <c r="J87" s="23"/>
      <c r="K87" s="23"/>
      <c r="L87" s="23"/>
      <c r="M87" s="32"/>
      <c r="N87" s="31" t="str">
        <f t="shared" si="12"/>
        <v/>
      </c>
      <c r="O87" s="31" t="str">
        <f t="shared" si="7"/>
        <v/>
      </c>
      <c r="P87" s="31">
        <f t="shared" si="8"/>
        <v>1</v>
      </c>
      <c r="Q87" s="31" t="str">
        <f t="shared" si="9"/>
        <v/>
      </c>
      <c r="R87" s="1">
        <f t="shared" si="10"/>
        <v>1</v>
      </c>
      <c r="S87" s="1" t="str">
        <f t="shared" si="11"/>
        <v/>
      </c>
      <c r="V87" s="2"/>
      <c r="Y87" s="2"/>
    </row>
    <row r="88" spans="1:25" x14ac:dyDescent="0.25">
      <c r="A88" s="34"/>
      <c r="B88" s="41" t="s">
        <v>449</v>
      </c>
      <c r="C88" s="41" t="s">
        <v>450</v>
      </c>
      <c r="D88" s="41" t="s">
        <v>451</v>
      </c>
      <c r="E88" s="2" t="s">
        <v>68</v>
      </c>
      <c r="F88" s="3">
        <v>468698</v>
      </c>
      <c r="G88" s="23"/>
      <c r="H88" s="23"/>
      <c r="I88" s="23"/>
      <c r="J88" s="23"/>
      <c r="K88" s="23"/>
      <c r="L88" s="23"/>
      <c r="M88" s="32"/>
      <c r="N88" s="31" t="str">
        <f t="shared" si="12"/>
        <v/>
      </c>
      <c r="O88" s="31" t="str">
        <f t="shared" si="7"/>
        <v/>
      </c>
      <c r="P88" s="31">
        <f t="shared" si="8"/>
        <v>1</v>
      </c>
      <c r="Q88" s="31" t="str">
        <f t="shared" si="9"/>
        <v/>
      </c>
      <c r="R88" s="1">
        <f t="shared" si="10"/>
        <v>1</v>
      </c>
      <c r="S88" s="1" t="str">
        <f t="shared" si="11"/>
        <v/>
      </c>
      <c r="V88" s="2"/>
      <c r="Y88" s="2"/>
    </row>
    <row r="89" spans="1:25" ht="15.75" x14ac:dyDescent="0.25">
      <c r="A89" s="33" t="s">
        <v>170</v>
      </c>
      <c r="B89" s="35" t="s">
        <v>22</v>
      </c>
      <c r="C89" s="37" t="s">
        <v>6</v>
      </c>
      <c r="D89" s="37" t="s">
        <v>7</v>
      </c>
      <c r="E89" s="37" t="s">
        <v>8</v>
      </c>
      <c r="F89" s="24"/>
      <c r="G89" s="24"/>
      <c r="H89" s="24"/>
      <c r="I89" s="24"/>
      <c r="J89" s="24"/>
      <c r="K89" s="24"/>
      <c r="L89" s="24"/>
      <c r="M89" s="32" t="s">
        <v>14</v>
      </c>
      <c r="N89" s="31" t="str">
        <f t="shared" si="12"/>
        <v/>
      </c>
      <c r="O89" s="31" t="str">
        <f t="shared" si="7"/>
        <v/>
      </c>
      <c r="P89" s="31" t="str">
        <f t="shared" si="8"/>
        <v/>
      </c>
      <c r="Q89" s="31" t="str">
        <f t="shared" si="9"/>
        <v/>
      </c>
      <c r="R89" s="1" t="str">
        <f t="shared" si="10"/>
        <v/>
      </c>
      <c r="S89" s="1" t="str">
        <f t="shared" si="11"/>
        <v/>
      </c>
      <c r="V89" s="2"/>
      <c r="Y89" s="2"/>
    </row>
    <row r="90" spans="1:25" x14ac:dyDescent="0.25">
      <c r="A90" s="34"/>
      <c r="B90" s="41" t="s">
        <v>464</v>
      </c>
      <c r="C90" s="41" t="s">
        <v>465</v>
      </c>
      <c r="D90" s="42" t="s">
        <v>466</v>
      </c>
      <c r="E90" s="51" t="s">
        <v>500</v>
      </c>
      <c r="F90" s="3">
        <v>468704</v>
      </c>
      <c r="G90" s="23"/>
      <c r="H90" s="23"/>
      <c r="I90" s="23"/>
      <c r="J90" s="23"/>
      <c r="K90" s="23"/>
      <c r="L90" s="23"/>
      <c r="M90" s="32">
        <v>210516</v>
      </c>
      <c r="N90" s="31" t="str">
        <f t="shared" si="12"/>
        <v/>
      </c>
      <c r="O90" s="31">
        <f t="shared" si="7"/>
        <v>1</v>
      </c>
      <c r="P90" s="31">
        <f t="shared" si="8"/>
        <v>1</v>
      </c>
      <c r="Q90" s="31" t="str">
        <f t="shared" si="9"/>
        <v/>
      </c>
      <c r="R90" s="1">
        <f t="shared" si="10"/>
        <v>1</v>
      </c>
      <c r="S90" s="1">
        <f t="shared" si="11"/>
        <v>1</v>
      </c>
      <c r="V90" s="2"/>
      <c r="Y90" s="2"/>
    </row>
    <row r="91" spans="1:25" x14ac:dyDescent="0.25">
      <c r="A91" s="34"/>
      <c r="B91" s="41" t="s">
        <v>299</v>
      </c>
      <c r="C91" s="42" t="s">
        <v>300</v>
      </c>
      <c r="D91" s="42" t="s">
        <v>301</v>
      </c>
      <c r="E91" s="40"/>
      <c r="F91" s="3">
        <v>468791</v>
      </c>
      <c r="G91" s="23"/>
      <c r="H91" s="23"/>
      <c r="I91" s="23"/>
      <c r="J91" s="23"/>
      <c r="K91" s="23"/>
      <c r="L91" s="23"/>
      <c r="M91" s="32"/>
      <c r="N91" s="31" t="str">
        <f t="shared" si="12"/>
        <v/>
      </c>
      <c r="O91" s="31" t="str">
        <f t="shared" si="7"/>
        <v/>
      </c>
      <c r="P91" s="31">
        <f t="shared" si="8"/>
        <v>1</v>
      </c>
      <c r="Q91" s="31" t="str">
        <f t="shared" si="9"/>
        <v/>
      </c>
      <c r="R91" s="1">
        <f t="shared" si="10"/>
        <v>1</v>
      </c>
      <c r="S91" s="1" t="str">
        <f t="shared" si="11"/>
        <v/>
      </c>
      <c r="V91" s="2"/>
      <c r="Y91" s="2"/>
    </row>
    <row r="92" spans="1:25" x14ac:dyDescent="0.25">
      <c r="A92" s="34" t="s">
        <v>0</v>
      </c>
      <c r="B92" s="36" t="s">
        <v>153</v>
      </c>
      <c r="C92" s="34" t="s">
        <v>151</v>
      </c>
      <c r="D92" s="34" t="s">
        <v>152</v>
      </c>
      <c r="E92" s="28" t="s">
        <v>68</v>
      </c>
      <c r="F92" s="2">
        <v>360446</v>
      </c>
      <c r="G92" s="6"/>
      <c r="H92" s="6"/>
      <c r="I92" s="6"/>
      <c r="J92" s="6"/>
      <c r="K92" s="6"/>
      <c r="L92" s="6"/>
      <c r="M92" s="32" t="s">
        <v>14</v>
      </c>
      <c r="N92" s="31" t="str">
        <f t="shared" si="12"/>
        <v/>
      </c>
      <c r="O92" s="31" t="str">
        <f t="shared" si="7"/>
        <v/>
      </c>
      <c r="P92" s="31">
        <f t="shared" si="8"/>
        <v>1</v>
      </c>
      <c r="Q92" s="31" t="str">
        <f t="shared" si="9"/>
        <v/>
      </c>
      <c r="R92" s="1">
        <f t="shared" si="10"/>
        <v>1</v>
      </c>
      <c r="S92" s="1" t="str">
        <f t="shared" si="11"/>
        <v/>
      </c>
      <c r="V92" s="2"/>
      <c r="Y92" s="2"/>
    </row>
    <row r="93" spans="1:25" ht="15.75" x14ac:dyDescent="0.25">
      <c r="A93" s="33" t="s">
        <v>170</v>
      </c>
      <c r="B93" s="35" t="s">
        <v>23</v>
      </c>
      <c r="C93" s="37" t="s">
        <v>6</v>
      </c>
      <c r="D93" s="37" t="s">
        <v>7</v>
      </c>
      <c r="E93" s="26" t="s">
        <v>8</v>
      </c>
      <c r="F93" s="24"/>
      <c r="G93" s="24"/>
      <c r="H93" s="24"/>
      <c r="I93" s="24"/>
      <c r="J93" s="24"/>
      <c r="K93" s="24"/>
      <c r="L93" s="24"/>
      <c r="M93" s="32" t="s">
        <v>14</v>
      </c>
      <c r="N93" s="31" t="str">
        <f t="shared" si="12"/>
        <v/>
      </c>
      <c r="O93" s="31" t="str">
        <f t="shared" si="7"/>
        <v/>
      </c>
      <c r="P93" s="31" t="str">
        <f t="shared" si="8"/>
        <v/>
      </c>
      <c r="Q93" s="31" t="str">
        <f t="shared" si="9"/>
        <v/>
      </c>
      <c r="R93" s="1" t="str">
        <f t="shared" si="10"/>
        <v/>
      </c>
      <c r="S93" s="1" t="str">
        <f t="shared" si="11"/>
        <v/>
      </c>
      <c r="V93" s="2"/>
      <c r="Y93" s="2"/>
    </row>
    <row r="94" spans="1:25" ht="15.75" x14ac:dyDescent="0.25">
      <c r="A94" s="33" t="s">
        <v>170</v>
      </c>
      <c r="B94" s="35" t="s">
        <v>24</v>
      </c>
      <c r="C94" s="37" t="s">
        <v>6</v>
      </c>
      <c r="D94" s="37" t="s">
        <v>7</v>
      </c>
      <c r="E94" s="26" t="s">
        <v>8</v>
      </c>
      <c r="F94" s="24"/>
      <c r="G94" s="24"/>
      <c r="H94" s="24"/>
      <c r="I94" s="24"/>
      <c r="J94" s="24"/>
      <c r="K94" s="24"/>
      <c r="L94" s="24"/>
      <c r="M94" s="32" t="s">
        <v>14</v>
      </c>
      <c r="N94" s="31" t="str">
        <f t="shared" si="12"/>
        <v/>
      </c>
      <c r="O94" s="31" t="str">
        <f t="shared" si="7"/>
        <v/>
      </c>
      <c r="P94" s="31" t="str">
        <f t="shared" si="8"/>
        <v/>
      </c>
      <c r="Q94" s="31" t="str">
        <f t="shared" si="9"/>
        <v/>
      </c>
      <c r="R94" s="1" t="str">
        <f t="shared" si="10"/>
        <v/>
      </c>
      <c r="S94" s="1" t="str">
        <f t="shared" si="11"/>
        <v/>
      </c>
      <c r="V94" s="2"/>
      <c r="Y94" s="2"/>
    </row>
    <row r="95" spans="1:25" x14ac:dyDescent="0.25">
      <c r="A95" s="34"/>
      <c r="B95" s="41" t="s">
        <v>386</v>
      </c>
      <c r="C95" s="41"/>
      <c r="D95" s="41"/>
      <c r="E95" s="39"/>
      <c r="F95" s="3">
        <v>468854</v>
      </c>
      <c r="G95" s="23"/>
      <c r="H95" s="23"/>
      <c r="I95" s="23"/>
      <c r="J95" s="23"/>
      <c r="K95" s="23"/>
      <c r="L95" s="23"/>
      <c r="M95" s="32"/>
      <c r="N95" s="31" t="str">
        <f t="shared" si="12"/>
        <v/>
      </c>
      <c r="O95" s="31" t="str">
        <f t="shared" si="7"/>
        <v/>
      </c>
      <c r="P95" s="31">
        <f t="shared" si="8"/>
        <v>1</v>
      </c>
      <c r="Q95" s="31" t="str">
        <f t="shared" si="9"/>
        <v/>
      </c>
      <c r="R95" s="1">
        <f t="shared" si="10"/>
        <v>1</v>
      </c>
      <c r="S95" s="1" t="str">
        <f t="shared" si="11"/>
        <v/>
      </c>
      <c r="V95" s="2"/>
      <c r="Y95" s="2"/>
    </row>
    <row r="96" spans="1:25" x14ac:dyDescent="0.25">
      <c r="A96" s="34"/>
      <c r="B96" s="41" t="s">
        <v>432</v>
      </c>
      <c r="C96" s="42" t="s">
        <v>54</v>
      </c>
      <c r="D96" s="42" t="s">
        <v>433</v>
      </c>
      <c r="E96" s="39" t="s">
        <v>68</v>
      </c>
      <c r="F96" s="3">
        <v>468690</v>
      </c>
      <c r="G96" s="23"/>
      <c r="H96" s="23"/>
      <c r="I96" s="23"/>
      <c r="J96" s="23"/>
      <c r="K96" s="23"/>
      <c r="L96" s="23"/>
      <c r="M96" s="32"/>
      <c r="N96" s="31" t="str">
        <f t="shared" si="12"/>
        <v/>
      </c>
      <c r="O96" s="31" t="str">
        <f t="shared" si="7"/>
        <v/>
      </c>
      <c r="P96" s="31">
        <f t="shared" si="8"/>
        <v>1</v>
      </c>
      <c r="Q96" s="31" t="str">
        <f t="shared" si="9"/>
        <v/>
      </c>
      <c r="R96" s="1">
        <f t="shared" si="10"/>
        <v>1</v>
      </c>
      <c r="S96" s="1" t="str">
        <f t="shared" si="11"/>
        <v/>
      </c>
      <c r="V96" s="2"/>
      <c r="Y96" s="2"/>
    </row>
    <row r="97" spans="1:25" x14ac:dyDescent="0.25">
      <c r="A97" s="34"/>
      <c r="B97" s="41" t="s">
        <v>424</v>
      </c>
      <c r="C97" s="41" t="s">
        <v>69</v>
      </c>
      <c r="D97" s="41" t="s">
        <v>388</v>
      </c>
      <c r="E97" s="38" t="s">
        <v>68</v>
      </c>
      <c r="F97" s="3">
        <v>468856</v>
      </c>
      <c r="G97" s="23"/>
      <c r="H97" s="23"/>
      <c r="I97" s="23"/>
      <c r="J97" s="23"/>
      <c r="K97" s="23"/>
      <c r="L97" s="23"/>
      <c r="M97" s="32">
        <v>210868</v>
      </c>
      <c r="N97" s="31" t="str">
        <f t="shared" si="12"/>
        <v/>
      </c>
      <c r="O97" s="31">
        <f t="shared" si="7"/>
        <v>1</v>
      </c>
      <c r="P97" s="31">
        <f t="shared" si="8"/>
        <v>1</v>
      </c>
      <c r="Q97" s="31" t="str">
        <f t="shared" si="9"/>
        <v/>
      </c>
      <c r="R97" s="1">
        <f t="shared" si="10"/>
        <v>1</v>
      </c>
      <c r="S97" s="1">
        <f t="shared" si="11"/>
        <v>1</v>
      </c>
      <c r="V97" s="2"/>
      <c r="Y97" s="2"/>
    </row>
    <row r="98" spans="1:25" x14ac:dyDescent="0.25">
      <c r="A98" s="34"/>
      <c r="B98" s="41" t="s">
        <v>424</v>
      </c>
      <c r="C98" s="41" t="s">
        <v>492</v>
      </c>
      <c r="D98" s="42" t="s">
        <v>425</v>
      </c>
      <c r="E98" s="39" t="s">
        <v>68</v>
      </c>
      <c r="F98" s="3">
        <v>468687</v>
      </c>
      <c r="G98" s="23"/>
      <c r="H98" s="23"/>
      <c r="I98" s="23"/>
      <c r="J98" s="23"/>
      <c r="K98" s="23"/>
      <c r="L98" s="23"/>
      <c r="M98" s="32"/>
      <c r="N98" s="31" t="str">
        <f t="shared" si="12"/>
        <v/>
      </c>
      <c r="O98" s="31" t="str">
        <f t="shared" si="7"/>
        <v/>
      </c>
      <c r="P98" s="31">
        <f t="shared" si="8"/>
        <v>1</v>
      </c>
      <c r="Q98" s="31" t="str">
        <f t="shared" si="9"/>
        <v/>
      </c>
      <c r="R98" s="1">
        <f t="shared" si="10"/>
        <v>1</v>
      </c>
      <c r="S98" s="1" t="str">
        <f t="shared" si="11"/>
        <v/>
      </c>
      <c r="V98" s="2"/>
      <c r="Y98" s="2"/>
    </row>
    <row r="99" spans="1:25" x14ac:dyDescent="0.25">
      <c r="A99" s="34" t="s">
        <v>1</v>
      </c>
      <c r="B99" s="36" t="s">
        <v>55</v>
      </c>
      <c r="C99" s="34" t="s">
        <v>14</v>
      </c>
      <c r="D99" s="34" t="s">
        <v>14</v>
      </c>
      <c r="E99" s="38" t="s">
        <v>14</v>
      </c>
      <c r="F99" s="23"/>
      <c r="G99" s="23"/>
      <c r="H99" s="23"/>
      <c r="I99" s="23"/>
      <c r="J99" s="23"/>
      <c r="K99" s="23"/>
      <c r="L99" s="23"/>
      <c r="M99" s="32">
        <v>210882</v>
      </c>
      <c r="N99" s="31" t="str">
        <f t="shared" si="12"/>
        <v/>
      </c>
      <c r="O99" s="31">
        <f t="shared" si="7"/>
        <v>1</v>
      </c>
      <c r="P99" s="31" t="str">
        <f t="shared" si="8"/>
        <v/>
      </c>
      <c r="Q99" s="31" t="str">
        <f t="shared" si="9"/>
        <v/>
      </c>
      <c r="R99" s="1">
        <f t="shared" si="10"/>
        <v>1</v>
      </c>
      <c r="S99" s="1" t="str">
        <f t="shared" si="11"/>
        <v/>
      </c>
      <c r="V99" s="2"/>
      <c r="Y99" s="2"/>
    </row>
    <row r="100" spans="1:25" x14ac:dyDescent="0.25">
      <c r="A100" s="34"/>
      <c r="B100" s="41" t="s">
        <v>497</v>
      </c>
      <c r="C100" s="41" t="s">
        <v>74</v>
      </c>
      <c r="D100" s="41" t="s">
        <v>411</v>
      </c>
      <c r="E100" s="38" t="s">
        <v>14</v>
      </c>
      <c r="F100" s="3">
        <v>468869</v>
      </c>
      <c r="G100" s="23"/>
      <c r="H100" s="23"/>
      <c r="I100" s="23"/>
      <c r="J100" s="23"/>
      <c r="K100" s="23"/>
      <c r="L100" s="23"/>
      <c r="M100" s="32">
        <v>210886</v>
      </c>
      <c r="N100" s="31" t="str">
        <f t="shared" si="12"/>
        <v/>
      </c>
      <c r="O100" s="31">
        <f t="shared" si="7"/>
        <v>1</v>
      </c>
      <c r="P100" s="31">
        <f t="shared" si="8"/>
        <v>1</v>
      </c>
      <c r="Q100" s="31" t="str">
        <f t="shared" si="9"/>
        <v/>
      </c>
      <c r="R100" s="1">
        <f t="shared" si="10"/>
        <v>1</v>
      </c>
      <c r="S100" s="1">
        <f t="shared" si="11"/>
        <v>1</v>
      </c>
      <c r="V100" s="2"/>
      <c r="Y100" s="2"/>
    </row>
    <row r="101" spans="1:25" x14ac:dyDescent="0.25">
      <c r="A101" s="34"/>
      <c r="B101" s="41" t="s">
        <v>429</v>
      </c>
      <c r="C101" s="41" t="s">
        <v>430</v>
      </c>
      <c r="D101" s="41" t="s">
        <v>431</v>
      </c>
      <c r="E101" s="39" t="s">
        <v>68</v>
      </c>
      <c r="F101" s="3">
        <v>468689</v>
      </c>
      <c r="G101" s="23"/>
      <c r="H101" s="23"/>
      <c r="I101" s="23"/>
      <c r="J101" s="23"/>
      <c r="K101" s="23"/>
      <c r="L101" s="23"/>
      <c r="M101" s="32"/>
      <c r="N101" s="31" t="str">
        <f t="shared" si="12"/>
        <v/>
      </c>
      <c r="O101" s="31" t="str">
        <f t="shared" si="7"/>
        <v/>
      </c>
      <c r="P101" s="31">
        <f t="shared" si="8"/>
        <v>1</v>
      </c>
      <c r="Q101" s="31" t="str">
        <f t="shared" si="9"/>
        <v/>
      </c>
      <c r="R101" s="1">
        <f t="shared" si="10"/>
        <v>1</v>
      </c>
      <c r="S101" s="1" t="str">
        <f t="shared" si="11"/>
        <v/>
      </c>
      <c r="V101" s="2"/>
      <c r="Y101" s="2"/>
    </row>
    <row r="102" spans="1:25" x14ac:dyDescent="0.25">
      <c r="A102" s="34"/>
      <c r="B102" s="41" t="s">
        <v>423</v>
      </c>
      <c r="C102" s="41"/>
      <c r="D102" s="41"/>
      <c r="E102" s="39" t="s">
        <v>68</v>
      </c>
      <c r="F102" s="3">
        <v>468686</v>
      </c>
      <c r="G102" s="23"/>
      <c r="H102" s="23"/>
      <c r="I102" s="23"/>
      <c r="J102" s="23"/>
      <c r="K102" s="23"/>
      <c r="L102" s="23"/>
      <c r="M102" s="32"/>
      <c r="N102" s="31" t="str">
        <f t="shared" si="12"/>
        <v/>
      </c>
      <c r="O102" s="31" t="str">
        <f t="shared" si="7"/>
        <v/>
      </c>
      <c r="P102" s="31">
        <f t="shared" si="8"/>
        <v>1</v>
      </c>
      <c r="Q102" s="31" t="str">
        <f t="shared" si="9"/>
        <v/>
      </c>
      <c r="R102" s="1">
        <f t="shared" si="10"/>
        <v>1</v>
      </c>
      <c r="S102" s="1" t="str">
        <f t="shared" si="11"/>
        <v/>
      </c>
      <c r="V102" s="2"/>
      <c r="Y102" s="2"/>
    </row>
    <row r="103" spans="1:25" x14ac:dyDescent="0.25">
      <c r="A103" s="34"/>
      <c r="B103" s="41" t="s">
        <v>426</v>
      </c>
      <c r="C103" s="41" t="s">
        <v>427</v>
      </c>
      <c r="D103" s="41" t="s">
        <v>428</v>
      </c>
      <c r="E103" s="38" t="s">
        <v>495</v>
      </c>
      <c r="F103" s="3">
        <v>468688</v>
      </c>
      <c r="G103" s="23"/>
      <c r="H103" s="23"/>
      <c r="I103" s="23"/>
      <c r="J103" s="23"/>
      <c r="K103" s="23"/>
      <c r="L103" s="23"/>
      <c r="M103" s="32">
        <v>210869</v>
      </c>
      <c r="N103" s="31" t="str">
        <f t="shared" si="12"/>
        <v/>
      </c>
      <c r="O103" s="31">
        <f t="shared" si="7"/>
        <v>1</v>
      </c>
      <c r="P103" s="31">
        <f t="shared" si="8"/>
        <v>1</v>
      </c>
      <c r="Q103" s="31" t="str">
        <f t="shared" si="9"/>
        <v/>
      </c>
      <c r="R103" s="1">
        <f t="shared" si="10"/>
        <v>1</v>
      </c>
      <c r="S103" s="1">
        <f t="shared" si="11"/>
        <v>1</v>
      </c>
      <c r="V103" s="2"/>
      <c r="Y103" s="2"/>
    </row>
    <row r="104" spans="1:25" x14ac:dyDescent="0.25">
      <c r="A104" s="34"/>
      <c r="B104" s="41" t="s">
        <v>426</v>
      </c>
      <c r="C104" s="41" t="s">
        <v>72</v>
      </c>
      <c r="D104" s="42" t="s">
        <v>73</v>
      </c>
      <c r="E104" s="38" t="s">
        <v>68</v>
      </c>
      <c r="F104" s="3">
        <v>468857</v>
      </c>
      <c r="G104" s="23"/>
      <c r="H104" s="23"/>
      <c r="I104" s="23"/>
      <c r="J104" s="23"/>
      <c r="K104" s="23"/>
      <c r="L104" s="23"/>
      <c r="M104" s="32">
        <v>210870</v>
      </c>
      <c r="N104" s="31" t="str">
        <f t="shared" si="12"/>
        <v/>
      </c>
      <c r="O104" s="31">
        <f t="shared" si="7"/>
        <v>1</v>
      </c>
      <c r="P104" s="31">
        <f t="shared" si="8"/>
        <v>1</v>
      </c>
      <c r="Q104" s="31" t="str">
        <f t="shared" si="9"/>
        <v/>
      </c>
      <c r="R104" s="1">
        <f t="shared" si="10"/>
        <v>1</v>
      </c>
      <c r="S104" s="1">
        <f t="shared" si="11"/>
        <v>1</v>
      </c>
      <c r="V104" s="2"/>
      <c r="Y104" s="2"/>
    </row>
    <row r="105" spans="1:25" x14ac:dyDescent="0.25">
      <c r="A105" s="34"/>
      <c r="B105" s="41" t="s">
        <v>452</v>
      </c>
      <c r="C105" s="41" t="s">
        <v>453</v>
      </c>
      <c r="D105" s="41" t="s">
        <v>454</v>
      </c>
      <c r="E105" s="39"/>
      <c r="F105" s="3">
        <v>468699</v>
      </c>
      <c r="G105" s="23"/>
      <c r="H105" s="23"/>
      <c r="I105" s="23"/>
      <c r="J105" s="23"/>
      <c r="K105" s="23"/>
      <c r="L105" s="23"/>
      <c r="M105" s="32"/>
      <c r="N105" s="31" t="str">
        <f t="shared" si="12"/>
        <v/>
      </c>
      <c r="O105" s="31" t="str">
        <f t="shared" si="7"/>
        <v/>
      </c>
      <c r="P105" s="31">
        <f t="shared" si="8"/>
        <v>1</v>
      </c>
      <c r="Q105" s="31" t="str">
        <f t="shared" si="9"/>
        <v/>
      </c>
      <c r="R105" s="1">
        <f t="shared" si="10"/>
        <v>1</v>
      </c>
      <c r="S105" s="1" t="str">
        <f t="shared" si="11"/>
        <v/>
      </c>
      <c r="V105" s="2"/>
      <c r="Y105" s="2"/>
    </row>
    <row r="106" spans="1:25" ht="15.75" x14ac:dyDescent="0.25">
      <c r="A106" s="33" t="s">
        <v>170</v>
      </c>
      <c r="B106" s="35" t="s">
        <v>25</v>
      </c>
      <c r="C106" s="37" t="s">
        <v>6</v>
      </c>
      <c r="D106" s="37" t="s">
        <v>7</v>
      </c>
      <c r="E106" s="26" t="s">
        <v>8</v>
      </c>
      <c r="F106" s="24"/>
      <c r="G106" s="24"/>
      <c r="H106" s="24"/>
      <c r="I106" s="24"/>
      <c r="J106" s="24"/>
      <c r="K106" s="24"/>
      <c r="L106" s="24"/>
      <c r="M106" s="32" t="s">
        <v>14</v>
      </c>
      <c r="N106" s="31" t="str">
        <f t="shared" si="12"/>
        <v/>
      </c>
      <c r="O106" s="31" t="str">
        <f t="shared" si="7"/>
        <v/>
      </c>
      <c r="P106" s="31" t="str">
        <f t="shared" si="8"/>
        <v/>
      </c>
      <c r="Q106" s="31" t="str">
        <f t="shared" si="9"/>
        <v/>
      </c>
      <c r="R106" s="1" t="str">
        <f t="shared" si="10"/>
        <v/>
      </c>
      <c r="S106" s="1" t="str">
        <f t="shared" si="11"/>
        <v/>
      </c>
      <c r="V106" s="2"/>
      <c r="Y106" s="2"/>
    </row>
    <row r="107" spans="1:25" x14ac:dyDescent="0.25">
      <c r="A107" s="34"/>
      <c r="B107" s="41" t="s">
        <v>329</v>
      </c>
      <c r="C107" s="41" t="s">
        <v>330</v>
      </c>
      <c r="D107" s="41" t="s">
        <v>331</v>
      </c>
      <c r="E107" s="39"/>
      <c r="F107" s="3">
        <v>468810</v>
      </c>
      <c r="G107" s="23"/>
      <c r="H107" s="23"/>
      <c r="I107" s="23"/>
      <c r="J107" s="23"/>
      <c r="K107" s="23"/>
      <c r="L107" s="23"/>
      <c r="M107" s="32"/>
      <c r="N107" s="31" t="str">
        <f t="shared" si="12"/>
        <v/>
      </c>
      <c r="O107" s="31" t="str">
        <f t="shared" si="7"/>
        <v/>
      </c>
      <c r="P107" s="31">
        <f t="shared" si="8"/>
        <v>1</v>
      </c>
      <c r="Q107" s="31" t="str">
        <f t="shared" si="9"/>
        <v/>
      </c>
      <c r="R107" s="1">
        <f t="shared" si="10"/>
        <v>1</v>
      </c>
      <c r="S107" s="1" t="str">
        <f t="shared" si="11"/>
        <v/>
      </c>
      <c r="V107" s="2"/>
      <c r="Y107" s="2"/>
    </row>
    <row r="108" spans="1:25" x14ac:dyDescent="0.25">
      <c r="A108" s="34"/>
      <c r="B108" s="41" t="s">
        <v>203</v>
      </c>
      <c r="C108" s="42" t="s">
        <v>204</v>
      </c>
      <c r="D108" s="42" t="s">
        <v>205</v>
      </c>
      <c r="E108" s="39" t="s">
        <v>68</v>
      </c>
      <c r="F108" s="3">
        <v>468724</v>
      </c>
      <c r="G108" s="23"/>
      <c r="H108" s="23"/>
      <c r="I108" s="23"/>
      <c r="J108" s="23"/>
      <c r="K108" s="23"/>
      <c r="L108" s="23"/>
      <c r="M108" s="32"/>
      <c r="N108" s="31" t="str">
        <f t="shared" si="12"/>
        <v/>
      </c>
      <c r="O108" s="31" t="str">
        <f t="shared" si="7"/>
        <v/>
      </c>
      <c r="P108" s="31">
        <f t="shared" si="8"/>
        <v>1</v>
      </c>
      <c r="Q108" s="31" t="str">
        <f t="shared" si="9"/>
        <v/>
      </c>
      <c r="R108" s="1">
        <f t="shared" si="10"/>
        <v>1</v>
      </c>
      <c r="S108" s="1" t="str">
        <f t="shared" si="11"/>
        <v/>
      </c>
      <c r="V108" s="2"/>
      <c r="Y108" s="2"/>
    </row>
    <row r="109" spans="1:25" x14ac:dyDescent="0.25">
      <c r="A109" s="34"/>
      <c r="B109" s="41" t="s">
        <v>206</v>
      </c>
      <c r="C109" s="42" t="s">
        <v>207</v>
      </c>
      <c r="D109" s="42" t="s">
        <v>99</v>
      </c>
      <c r="E109" s="40"/>
      <c r="F109" s="3">
        <v>468725</v>
      </c>
      <c r="G109" s="23"/>
      <c r="H109" s="23"/>
      <c r="I109" s="23"/>
      <c r="J109" s="23"/>
      <c r="K109" s="23"/>
      <c r="L109" s="23"/>
      <c r="M109" s="32"/>
      <c r="N109" s="31" t="str">
        <f t="shared" si="12"/>
        <v/>
      </c>
      <c r="O109" s="31" t="str">
        <f t="shared" si="7"/>
        <v/>
      </c>
      <c r="P109" s="31">
        <f t="shared" si="8"/>
        <v>1</v>
      </c>
      <c r="Q109" s="31" t="str">
        <f t="shared" si="9"/>
        <v/>
      </c>
      <c r="R109" s="1">
        <f t="shared" si="10"/>
        <v>1</v>
      </c>
      <c r="S109" s="1" t="str">
        <f t="shared" si="11"/>
        <v/>
      </c>
      <c r="V109" s="2"/>
      <c r="Y109" s="2"/>
    </row>
    <row r="110" spans="1:25" x14ac:dyDescent="0.25">
      <c r="A110" s="34"/>
      <c r="B110" s="41" t="s">
        <v>332</v>
      </c>
      <c r="C110" s="42" t="s">
        <v>93</v>
      </c>
      <c r="D110" s="41" t="s">
        <v>333</v>
      </c>
      <c r="E110" s="38" t="s">
        <v>14</v>
      </c>
      <c r="F110" s="3">
        <v>468811</v>
      </c>
      <c r="G110" s="23"/>
      <c r="H110" s="23"/>
      <c r="I110" s="23"/>
      <c r="J110" s="23"/>
      <c r="K110" s="23"/>
      <c r="L110" s="23"/>
      <c r="M110" s="32">
        <v>211314</v>
      </c>
      <c r="N110" s="31" t="str">
        <f t="shared" si="12"/>
        <v/>
      </c>
      <c r="O110" s="31">
        <f t="shared" si="7"/>
        <v>1</v>
      </c>
      <c r="P110" s="31">
        <f t="shared" si="8"/>
        <v>1</v>
      </c>
      <c r="Q110" s="31" t="str">
        <f t="shared" si="9"/>
        <v/>
      </c>
      <c r="R110" s="1">
        <f t="shared" si="10"/>
        <v>1</v>
      </c>
      <c r="S110" s="1">
        <f t="shared" si="11"/>
        <v>1</v>
      </c>
      <c r="V110" s="2"/>
      <c r="Y110" s="2"/>
    </row>
    <row r="111" spans="1:25" x14ac:dyDescent="0.25">
      <c r="A111" s="34"/>
      <c r="B111" s="41" t="s">
        <v>334</v>
      </c>
      <c r="C111" s="42" t="s">
        <v>95</v>
      </c>
      <c r="D111" s="42" t="s">
        <v>94</v>
      </c>
      <c r="E111" s="38" t="s">
        <v>14</v>
      </c>
      <c r="F111" s="3">
        <v>468813</v>
      </c>
      <c r="G111" s="23"/>
      <c r="H111" s="23"/>
      <c r="I111" s="23"/>
      <c r="J111" s="23"/>
      <c r="K111" s="23"/>
      <c r="L111" s="23"/>
      <c r="M111" s="32">
        <v>211315</v>
      </c>
      <c r="N111" s="31" t="str">
        <f t="shared" si="12"/>
        <v/>
      </c>
      <c r="O111" s="31">
        <f t="shared" si="7"/>
        <v>1</v>
      </c>
      <c r="P111" s="31">
        <f t="shared" si="8"/>
        <v>1</v>
      </c>
      <c r="Q111" s="31" t="str">
        <f t="shared" si="9"/>
        <v/>
      </c>
      <c r="R111" s="1">
        <f t="shared" si="10"/>
        <v>1</v>
      </c>
      <c r="S111" s="1">
        <f t="shared" si="11"/>
        <v>1</v>
      </c>
      <c r="V111" s="2"/>
      <c r="Y111" s="2"/>
    </row>
    <row r="112" spans="1:25" x14ac:dyDescent="0.25">
      <c r="A112" s="34"/>
      <c r="B112" s="41" t="s">
        <v>349</v>
      </c>
      <c r="C112" s="42" t="s">
        <v>81</v>
      </c>
      <c r="D112" s="42" t="s">
        <v>96</v>
      </c>
      <c r="E112" s="38" t="s">
        <v>68</v>
      </c>
      <c r="F112" s="3">
        <v>468832</v>
      </c>
      <c r="G112" s="23"/>
      <c r="H112" s="23"/>
      <c r="I112" s="23"/>
      <c r="J112" s="23"/>
      <c r="K112" s="23"/>
      <c r="L112" s="23"/>
      <c r="M112" s="32">
        <v>211317</v>
      </c>
      <c r="N112" s="31" t="str">
        <f t="shared" si="12"/>
        <v/>
      </c>
      <c r="O112" s="31">
        <f t="shared" si="7"/>
        <v>1</v>
      </c>
      <c r="P112" s="31">
        <f t="shared" si="8"/>
        <v>1</v>
      </c>
      <c r="Q112" s="31" t="str">
        <f t="shared" si="9"/>
        <v/>
      </c>
      <c r="R112" s="1">
        <f t="shared" si="10"/>
        <v>1</v>
      </c>
      <c r="S112" s="1">
        <f t="shared" si="11"/>
        <v>1</v>
      </c>
      <c r="V112" s="2"/>
      <c r="Y112" s="2"/>
    </row>
    <row r="113" spans="1:25" x14ac:dyDescent="0.25">
      <c r="A113" s="34"/>
      <c r="B113" s="41" t="s">
        <v>208</v>
      </c>
      <c r="C113" s="42" t="s">
        <v>70</v>
      </c>
      <c r="D113" s="42" t="s">
        <v>209</v>
      </c>
      <c r="E113" s="40"/>
      <c r="F113" s="3">
        <v>468726</v>
      </c>
      <c r="G113" s="23"/>
      <c r="H113" s="23"/>
      <c r="I113" s="23"/>
      <c r="J113" s="23"/>
      <c r="K113" s="23"/>
      <c r="L113" s="23"/>
      <c r="M113" s="32"/>
      <c r="N113" s="31" t="str">
        <f t="shared" si="12"/>
        <v/>
      </c>
      <c r="O113" s="31" t="str">
        <f t="shared" si="7"/>
        <v/>
      </c>
      <c r="P113" s="31">
        <f t="shared" si="8"/>
        <v>1</v>
      </c>
      <c r="Q113" s="31" t="str">
        <f t="shared" si="9"/>
        <v/>
      </c>
      <c r="R113" s="1">
        <f t="shared" si="10"/>
        <v>1</v>
      </c>
      <c r="S113" s="1" t="str">
        <f t="shared" si="11"/>
        <v/>
      </c>
      <c r="V113" s="2"/>
      <c r="Y113" s="2"/>
    </row>
    <row r="114" spans="1:25" x14ac:dyDescent="0.25">
      <c r="A114" s="34"/>
      <c r="B114" s="41" t="s">
        <v>347</v>
      </c>
      <c r="C114" s="42" t="s">
        <v>78</v>
      </c>
      <c r="D114" s="41" t="s">
        <v>348</v>
      </c>
      <c r="E114" s="39"/>
      <c r="F114" s="3">
        <v>468829</v>
      </c>
      <c r="G114" s="23"/>
      <c r="H114" s="23"/>
      <c r="I114" s="23"/>
      <c r="J114" s="23"/>
      <c r="K114" s="23"/>
      <c r="L114" s="23"/>
      <c r="M114" s="32"/>
      <c r="N114" s="31" t="str">
        <f t="shared" si="12"/>
        <v/>
      </c>
      <c r="O114" s="31" t="str">
        <f t="shared" si="7"/>
        <v/>
      </c>
      <c r="P114" s="31">
        <f t="shared" si="8"/>
        <v>1</v>
      </c>
      <c r="Q114" s="31" t="str">
        <f t="shared" si="9"/>
        <v/>
      </c>
      <c r="R114" s="1">
        <f t="shared" si="10"/>
        <v>1</v>
      </c>
      <c r="S114" s="1" t="str">
        <f t="shared" si="11"/>
        <v/>
      </c>
      <c r="V114" s="2"/>
      <c r="Y114" s="2"/>
    </row>
    <row r="115" spans="1:25" x14ac:dyDescent="0.25">
      <c r="A115" s="34"/>
      <c r="B115" s="41" t="s">
        <v>384</v>
      </c>
      <c r="C115" s="42" t="s">
        <v>101</v>
      </c>
      <c r="D115" s="42" t="s">
        <v>385</v>
      </c>
      <c r="E115" s="39" t="s">
        <v>68</v>
      </c>
      <c r="F115" s="3">
        <v>468852</v>
      </c>
      <c r="G115" s="23"/>
      <c r="H115" s="23"/>
      <c r="I115" s="23"/>
      <c r="J115" s="23"/>
      <c r="K115" s="23"/>
      <c r="L115" s="23"/>
      <c r="M115" s="32"/>
      <c r="N115" s="31" t="str">
        <f t="shared" si="12"/>
        <v/>
      </c>
      <c r="O115" s="31" t="str">
        <f t="shared" si="7"/>
        <v/>
      </c>
      <c r="P115" s="31">
        <f t="shared" si="8"/>
        <v>1</v>
      </c>
      <c r="Q115" s="31" t="str">
        <f t="shared" si="9"/>
        <v/>
      </c>
      <c r="R115" s="1">
        <f t="shared" si="10"/>
        <v>1</v>
      </c>
      <c r="S115" s="1" t="str">
        <f t="shared" si="11"/>
        <v/>
      </c>
      <c r="V115" s="2"/>
      <c r="Y115" s="2"/>
    </row>
    <row r="116" spans="1:25" ht="15.75" x14ac:dyDescent="0.25">
      <c r="A116" s="33" t="s">
        <v>170</v>
      </c>
      <c r="B116" s="35" t="s">
        <v>26</v>
      </c>
      <c r="C116" s="37" t="s">
        <v>6</v>
      </c>
      <c r="D116" s="37" t="s">
        <v>7</v>
      </c>
      <c r="E116" s="26" t="s">
        <v>8</v>
      </c>
      <c r="F116" s="24"/>
      <c r="G116" s="24"/>
      <c r="H116" s="24"/>
      <c r="I116" s="24"/>
      <c r="J116" s="24"/>
      <c r="K116" s="24"/>
      <c r="L116" s="24"/>
      <c r="M116" s="32" t="s">
        <v>14</v>
      </c>
      <c r="N116" s="31" t="str">
        <f t="shared" si="12"/>
        <v/>
      </c>
      <c r="O116" s="31" t="str">
        <f t="shared" si="7"/>
        <v/>
      </c>
      <c r="P116" s="31" t="str">
        <f t="shared" si="8"/>
        <v/>
      </c>
      <c r="Q116" s="31" t="str">
        <f t="shared" si="9"/>
        <v/>
      </c>
      <c r="R116" s="1" t="str">
        <f t="shared" si="10"/>
        <v/>
      </c>
      <c r="S116" s="1" t="str">
        <f t="shared" si="11"/>
        <v/>
      </c>
      <c r="V116" s="2"/>
      <c r="Y116" s="2"/>
    </row>
    <row r="117" spans="1:25" ht="15.75" x14ac:dyDescent="0.25">
      <c r="A117" s="33" t="s">
        <v>170</v>
      </c>
      <c r="B117" s="35" t="s">
        <v>27</v>
      </c>
      <c r="C117" s="37" t="s">
        <v>6</v>
      </c>
      <c r="D117" s="37" t="s">
        <v>7</v>
      </c>
      <c r="E117" s="26" t="s">
        <v>8</v>
      </c>
      <c r="F117" s="24"/>
      <c r="G117" s="24"/>
      <c r="H117" s="24"/>
      <c r="I117" s="24"/>
      <c r="J117" s="24"/>
      <c r="K117" s="24"/>
      <c r="L117" s="24"/>
      <c r="M117" s="32" t="s">
        <v>14</v>
      </c>
      <c r="N117" s="31" t="str">
        <f t="shared" si="12"/>
        <v/>
      </c>
      <c r="O117" s="31" t="str">
        <f t="shared" si="7"/>
        <v/>
      </c>
      <c r="P117" s="31" t="str">
        <f t="shared" si="8"/>
        <v/>
      </c>
      <c r="Q117" s="31" t="str">
        <f t="shared" si="9"/>
        <v/>
      </c>
      <c r="R117" s="1" t="str">
        <f t="shared" si="10"/>
        <v/>
      </c>
      <c r="S117" s="1" t="str">
        <f t="shared" si="11"/>
        <v/>
      </c>
      <c r="V117" s="2"/>
      <c r="Y117" s="2"/>
    </row>
    <row r="118" spans="1:25" x14ac:dyDescent="0.25">
      <c r="A118" s="34"/>
      <c r="B118" s="41" t="s">
        <v>434</v>
      </c>
      <c r="C118" s="42" t="s">
        <v>613</v>
      </c>
      <c r="D118" s="42" t="s">
        <v>613</v>
      </c>
      <c r="E118" s="39" t="s">
        <v>68</v>
      </c>
      <c r="F118" s="3">
        <v>468691</v>
      </c>
      <c r="G118" s="23"/>
      <c r="H118" s="23"/>
      <c r="I118" s="23"/>
      <c r="J118" s="23"/>
      <c r="K118" s="23"/>
      <c r="L118" s="23"/>
      <c r="M118" s="32"/>
      <c r="N118" s="31" t="str">
        <f t="shared" si="12"/>
        <v/>
      </c>
      <c r="O118" s="31" t="str">
        <f t="shared" si="7"/>
        <v/>
      </c>
      <c r="P118" s="31">
        <f t="shared" si="8"/>
        <v>1</v>
      </c>
      <c r="Q118" s="31" t="str">
        <f t="shared" si="9"/>
        <v/>
      </c>
      <c r="R118" s="1">
        <f t="shared" si="10"/>
        <v>1</v>
      </c>
      <c r="S118" s="1" t="str">
        <f t="shared" si="11"/>
        <v/>
      </c>
      <c r="V118" s="2"/>
      <c r="Y118" s="2"/>
    </row>
    <row r="119" spans="1:25" x14ac:dyDescent="0.25">
      <c r="A119" s="34"/>
      <c r="B119" s="41" t="s">
        <v>444</v>
      </c>
      <c r="C119" s="42" t="s">
        <v>265</v>
      </c>
      <c r="D119" s="42" t="s">
        <v>445</v>
      </c>
      <c r="E119" s="39" t="s">
        <v>68</v>
      </c>
      <c r="F119" s="3">
        <v>468696</v>
      </c>
      <c r="G119" s="23"/>
      <c r="H119" s="23"/>
      <c r="I119" s="23"/>
      <c r="J119" s="23"/>
      <c r="K119" s="23"/>
      <c r="L119" s="23"/>
      <c r="M119" s="32"/>
      <c r="N119" s="31" t="str">
        <f t="shared" si="12"/>
        <v/>
      </c>
      <c r="O119" s="31" t="str">
        <f t="shared" si="7"/>
        <v/>
      </c>
      <c r="P119" s="31">
        <f t="shared" si="8"/>
        <v>1</v>
      </c>
      <c r="Q119" s="31" t="str">
        <f t="shared" si="9"/>
        <v/>
      </c>
      <c r="R119" s="1">
        <f t="shared" si="10"/>
        <v>1</v>
      </c>
      <c r="S119" s="1" t="str">
        <f t="shared" si="11"/>
        <v/>
      </c>
      <c r="V119" s="2"/>
      <c r="Y119" s="2"/>
    </row>
    <row r="120" spans="1:25" x14ac:dyDescent="0.25">
      <c r="A120" s="34"/>
      <c r="B120" s="41" t="s">
        <v>443</v>
      </c>
      <c r="C120" s="42" t="s">
        <v>75</v>
      </c>
      <c r="D120" s="42" t="s">
        <v>76</v>
      </c>
      <c r="E120" s="38" t="s">
        <v>14</v>
      </c>
      <c r="F120" s="3">
        <v>468695</v>
      </c>
      <c r="G120" s="23"/>
      <c r="H120" s="23"/>
      <c r="I120" s="23"/>
      <c r="J120" s="23"/>
      <c r="K120" s="23"/>
      <c r="L120" s="23"/>
      <c r="M120" s="32">
        <v>212660</v>
      </c>
      <c r="N120" s="31" t="str">
        <f t="shared" si="12"/>
        <v/>
      </c>
      <c r="O120" s="31">
        <f t="shared" si="7"/>
        <v>1</v>
      </c>
      <c r="P120" s="31">
        <f t="shared" si="8"/>
        <v>1</v>
      </c>
      <c r="Q120" s="31" t="str">
        <f t="shared" si="9"/>
        <v/>
      </c>
      <c r="R120" s="1">
        <f t="shared" si="10"/>
        <v>1</v>
      </c>
      <c r="S120" s="1">
        <f t="shared" si="11"/>
        <v>1</v>
      </c>
      <c r="V120" s="2"/>
      <c r="Y120" s="2"/>
    </row>
    <row r="121" spans="1:25" x14ac:dyDescent="0.25">
      <c r="A121" s="34"/>
      <c r="B121" s="41" t="s">
        <v>442</v>
      </c>
      <c r="C121" s="41"/>
      <c r="D121" s="41"/>
      <c r="E121" s="39"/>
      <c r="F121" s="3">
        <v>468694</v>
      </c>
      <c r="G121" s="23"/>
      <c r="H121" s="23"/>
      <c r="I121" s="23"/>
      <c r="J121" s="23"/>
      <c r="K121" s="23"/>
      <c r="L121" s="23"/>
      <c r="M121" s="32"/>
      <c r="N121" s="31" t="str">
        <f t="shared" si="12"/>
        <v/>
      </c>
      <c r="O121" s="31" t="str">
        <f t="shared" si="7"/>
        <v/>
      </c>
      <c r="P121" s="31">
        <f t="shared" si="8"/>
        <v>1</v>
      </c>
      <c r="Q121" s="31" t="str">
        <f t="shared" si="9"/>
        <v/>
      </c>
      <c r="R121" s="1">
        <f t="shared" si="10"/>
        <v>1</v>
      </c>
      <c r="S121" s="1" t="str">
        <f t="shared" si="11"/>
        <v/>
      </c>
      <c r="V121" s="2"/>
      <c r="Y121" s="2"/>
    </row>
    <row r="122" spans="1:25" x14ac:dyDescent="0.25">
      <c r="A122" s="34"/>
      <c r="B122" s="41" t="s">
        <v>439</v>
      </c>
      <c r="C122" s="41" t="s">
        <v>440</v>
      </c>
      <c r="D122" s="41" t="s">
        <v>441</v>
      </c>
      <c r="E122" s="39" t="s">
        <v>68</v>
      </c>
      <c r="F122" s="3">
        <v>468693</v>
      </c>
      <c r="G122" s="23"/>
      <c r="H122" s="23"/>
      <c r="I122" s="23"/>
      <c r="J122" s="23"/>
      <c r="K122" s="23"/>
      <c r="L122" s="23"/>
      <c r="M122" s="32"/>
      <c r="N122" s="31" t="str">
        <f t="shared" si="12"/>
        <v/>
      </c>
      <c r="O122" s="31" t="str">
        <f t="shared" si="7"/>
        <v/>
      </c>
      <c r="P122" s="31">
        <f t="shared" si="8"/>
        <v>1</v>
      </c>
      <c r="Q122" s="31" t="str">
        <f t="shared" si="9"/>
        <v/>
      </c>
      <c r="R122" s="1">
        <f t="shared" si="10"/>
        <v>1</v>
      </c>
      <c r="S122" s="1" t="str">
        <f t="shared" si="11"/>
        <v/>
      </c>
      <c r="V122" s="2"/>
      <c r="Y122" s="2"/>
    </row>
    <row r="123" spans="1:25" x14ac:dyDescent="0.25">
      <c r="A123" s="34"/>
      <c r="B123" s="41" t="s">
        <v>344</v>
      </c>
      <c r="C123" s="41" t="s">
        <v>345</v>
      </c>
      <c r="D123" s="41" t="s">
        <v>494</v>
      </c>
      <c r="E123" s="39"/>
      <c r="F123" s="3">
        <v>468821</v>
      </c>
      <c r="G123" s="23"/>
      <c r="H123" s="23"/>
      <c r="I123" s="23"/>
      <c r="J123" s="23"/>
      <c r="K123" s="23"/>
      <c r="L123" s="23"/>
      <c r="M123" s="32"/>
      <c r="N123" s="31" t="str">
        <f t="shared" si="12"/>
        <v/>
      </c>
      <c r="O123" s="31" t="str">
        <f t="shared" si="7"/>
        <v/>
      </c>
      <c r="P123" s="31">
        <f t="shared" si="8"/>
        <v>1</v>
      </c>
      <c r="Q123" s="31" t="str">
        <f t="shared" si="9"/>
        <v/>
      </c>
      <c r="R123" s="1">
        <f t="shared" si="10"/>
        <v>1</v>
      </c>
      <c r="S123" s="1" t="str">
        <f t="shared" si="11"/>
        <v/>
      </c>
      <c r="V123" s="2"/>
      <c r="Y123" s="2"/>
    </row>
    <row r="124" spans="1:25" x14ac:dyDescent="0.25">
      <c r="A124" s="34" t="s">
        <v>0</v>
      </c>
      <c r="B124" s="36" t="s">
        <v>162</v>
      </c>
      <c r="C124" s="34"/>
      <c r="D124" s="34">
        <v>1886</v>
      </c>
      <c r="E124" s="28" t="s">
        <v>68</v>
      </c>
      <c r="F124" s="2">
        <v>360430</v>
      </c>
      <c r="G124" s="6"/>
      <c r="H124" s="6"/>
      <c r="I124" s="6"/>
      <c r="J124" s="6"/>
      <c r="K124" s="6"/>
      <c r="L124" s="6"/>
      <c r="M124" s="32" t="s">
        <v>14</v>
      </c>
      <c r="N124" s="31" t="str">
        <f t="shared" si="12"/>
        <v/>
      </c>
      <c r="O124" s="31" t="str">
        <f t="shared" si="7"/>
        <v/>
      </c>
      <c r="P124" s="31">
        <f t="shared" si="8"/>
        <v>1</v>
      </c>
      <c r="Q124" s="31" t="str">
        <f t="shared" si="9"/>
        <v/>
      </c>
      <c r="R124" s="1">
        <f t="shared" si="10"/>
        <v>1</v>
      </c>
      <c r="S124" s="1" t="str">
        <f t="shared" si="11"/>
        <v/>
      </c>
      <c r="V124" s="2"/>
      <c r="Y124" s="2"/>
    </row>
    <row r="125" spans="1:25" x14ac:dyDescent="0.25">
      <c r="A125" s="34"/>
      <c r="B125" s="41" t="s">
        <v>294</v>
      </c>
      <c r="C125" s="42" t="s">
        <v>204</v>
      </c>
      <c r="D125" s="42" t="s">
        <v>295</v>
      </c>
      <c r="E125" s="40"/>
      <c r="F125" s="3">
        <v>468789</v>
      </c>
      <c r="G125" s="23"/>
      <c r="H125" s="23"/>
      <c r="I125" s="23"/>
      <c r="J125" s="23"/>
      <c r="K125" s="23"/>
      <c r="L125" s="23"/>
      <c r="M125" s="32"/>
      <c r="N125" s="31" t="str">
        <f t="shared" si="12"/>
        <v/>
      </c>
      <c r="O125" s="31" t="str">
        <f t="shared" si="7"/>
        <v/>
      </c>
      <c r="P125" s="31">
        <f t="shared" si="8"/>
        <v>1</v>
      </c>
      <c r="Q125" s="31" t="str">
        <f t="shared" si="9"/>
        <v/>
      </c>
      <c r="R125" s="1">
        <f t="shared" si="10"/>
        <v>1</v>
      </c>
      <c r="S125" s="1" t="str">
        <f t="shared" si="11"/>
        <v/>
      </c>
      <c r="V125" s="2"/>
      <c r="Y125" s="2"/>
    </row>
    <row r="126" spans="1:25" x14ac:dyDescent="0.25">
      <c r="A126" s="34"/>
      <c r="B126" s="41" t="s">
        <v>335</v>
      </c>
      <c r="C126" s="41" t="s">
        <v>336</v>
      </c>
      <c r="D126" s="41" t="s">
        <v>337</v>
      </c>
      <c r="E126" s="39"/>
      <c r="F126" s="3">
        <v>468814</v>
      </c>
      <c r="G126" s="23"/>
      <c r="H126" s="23"/>
      <c r="I126" s="23"/>
      <c r="J126" s="23"/>
      <c r="K126" s="23"/>
      <c r="L126" s="23"/>
      <c r="M126" s="32"/>
      <c r="N126" s="31" t="str">
        <f t="shared" si="12"/>
        <v/>
      </c>
      <c r="O126" s="31" t="str">
        <f t="shared" si="7"/>
        <v/>
      </c>
      <c r="P126" s="31">
        <f t="shared" si="8"/>
        <v>1</v>
      </c>
      <c r="Q126" s="31" t="str">
        <f t="shared" si="9"/>
        <v/>
      </c>
      <c r="R126" s="1">
        <f t="shared" si="10"/>
        <v>1</v>
      </c>
      <c r="S126" s="1" t="str">
        <f t="shared" si="11"/>
        <v/>
      </c>
      <c r="V126" s="2"/>
      <c r="Y126" s="2"/>
    </row>
    <row r="127" spans="1:25" x14ac:dyDescent="0.25">
      <c r="A127" s="34" t="s">
        <v>0</v>
      </c>
      <c r="B127" s="36" t="s">
        <v>127</v>
      </c>
      <c r="C127" s="34">
        <v>1905</v>
      </c>
      <c r="D127" s="34">
        <v>1986</v>
      </c>
      <c r="E127" s="28" t="s">
        <v>68</v>
      </c>
      <c r="F127" s="2">
        <v>360440</v>
      </c>
      <c r="G127" s="6"/>
      <c r="H127" s="6"/>
      <c r="I127" s="6"/>
      <c r="J127" s="6"/>
      <c r="K127" s="6"/>
      <c r="L127" s="6"/>
      <c r="M127" s="32" t="s">
        <v>14</v>
      </c>
      <c r="N127" s="31" t="str">
        <f t="shared" si="12"/>
        <v/>
      </c>
      <c r="O127" s="31" t="str">
        <f t="shared" si="7"/>
        <v/>
      </c>
      <c r="P127" s="31">
        <f t="shared" si="8"/>
        <v>1</v>
      </c>
      <c r="Q127" s="31" t="str">
        <f t="shared" si="9"/>
        <v/>
      </c>
      <c r="R127" s="1">
        <f t="shared" si="10"/>
        <v>1</v>
      </c>
      <c r="S127" s="1" t="str">
        <f t="shared" si="11"/>
        <v/>
      </c>
      <c r="V127" s="2"/>
      <c r="Y127" s="2"/>
    </row>
    <row r="128" spans="1:25" x14ac:dyDescent="0.25">
      <c r="A128" s="34" t="s">
        <v>163</v>
      </c>
      <c r="B128" s="36" t="s">
        <v>120</v>
      </c>
      <c r="C128" s="34">
        <v>1846</v>
      </c>
      <c r="D128" s="34">
        <v>1919</v>
      </c>
      <c r="E128" s="38" t="s">
        <v>14</v>
      </c>
      <c r="F128" s="2">
        <v>360427</v>
      </c>
      <c r="G128" s="23"/>
      <c r="H128" s="23"/>
      <c r="I128" s="23"/>
      <c r="J128" s="23"/>
      <c r="K128" s="23"/>
      <c r="L128" s="23"/>
      <c r="M128" s="32">
        <v>212133</v>
      </c>
      <c r="N128" s="31" t="str">
        <f t="shared" si="12"/>
        <v/>
      </c>
      <c r="O128" s="31">
        <f t="shared" si="7"/>
        <v>1</v>
      </c>
      <c r="P128" s="31">
        <f t="shared" si="8"/>
        <v>1</v>
      </c>
      <c r="Q128" s="31" t="str">
        <f t="shared" si="9"/>
        <v/>
      </c>
      <c r="R128" s="1">
        <f t="shared" si="10"/>
        <v>1</v>
      </c>
      <c r="S128" s="1">
        <f t="shared" si="11"/>
        <v>1</v>
      </c>
      <c r="V128" s="2"/>
      <c r="Y128" s="2"/>
    </row>
    <row r="129" spans="1:25" x14ac:dyDescent="0.25">
      <c r="A129" s="34"/>
      <c r="B129" s="41" t="s">
        <v>488</v>
      </c>
      <c r="C129" s="42" t="s">
        <v>92</v>
      </c>
      <c r="D129" s="42" t="s">
        <v>97</v>
      </c>
      <c r="E129" s="38" t="s">
        <v>68</v>
      </c>
      <c r="F129" s="3">
        <v>468773</v>
      </c>
      <c r="G129" s="23"/>
      <c r="H129" s="23"/>
      <c r="I129" s="23"/>
      <c r="J129" s="23"/>
      <c r="K129" s="23"/>
      <c r="L129" s="23"/>
      <c r="M129" s="32">
        <v>212135</v>
      </c>
      <c r="N129" s="31" t="str">
        <f t="shared" si="12"/>
        <v/>
      </c>
      <c r="O129" s="31">
        <f t="shared" si="7"/>
        <v>1</v>
      </c>
      <c r="P129" s="31">
        <f t="shared" si="8"/>
        <v>1</v>
      </c>
      <c r="Q129" s="31" t="str">
        <f t="shared" si="9"/>
        <v/>
      </c>
      <c r="R129" s="1">
        <f t="shared" si="10"/>
        <v>1</v>
      </c>
      <c r="S129" s="1">
        <f t="shared" si="11"/>
        <v>1</v>
      </c>
      <c r="V129" s="2"/>
      <c r="Y129" s="2"/>
    </row>
    <row r="130" spans="1:25" x14ac:dyDescent="0.25">
      <c r="A130" s="34" t="s">
        <v>0</v>
      </c>
      <c r="B130" s="36" t="s">
        <v>125</v>
      </c>
      <c r="C130" s="34">
        <v>1878</v>
      </c>
      <c r="D130" s="34">
        <v>1949</v>
      </c>
      <c r="E130" s="28" t="s">
        <v>68</v>
      </c>
      <c r="F130" s="2">
        <v>360438</v>
      </c>
      <c r="G130" s="6"/>
      <c r="H130" s="6"/>
      <c r="I130" s="6"/>
      <c r="J130" s="6"/>
      <c r="K130" s="6"/>
      <c r="L130" s="6"/>
      <c r="M130" s="32" t="s">
        <v>14</v>
      </c>
      <c r="N130" s="31" t="str">
        <f t="shared" si="12"/>
        <v/>
      </c>
      <c r="O130" s="31" t="str">
        <f t="shared" si="7"/>
        <v/>
      </c>
      <c r="P130" s="31">
        <f t="shared" si="8"/>
        <v>1</v>
      </c>
      <c r="Q130" s="31" t="str">
        <f t="shared" si="9"/>
        <v/>
      </c>
      <c r="R130" s="1">
        <f t="shared" si="10"/>
        <v>1</v>
      </c>
      <c r="S130" s="1" t="str">
        <f t="shared" si="11"/>
        <v/>
      </c>
      <c r="V130" s="2"/>
      <c r="Y130" s="2"/>
    </row>
    <row r="131" spans="1:25" x14ac:dyDescent="0.25">
      <c r="A131" s="34" t="s">
        <v>0</v>
      </c>
      <c r="B131" s="36" t="s">
        <v>126</v>
      </c>
      <c r="C131" s="34">
        <v>1880</v>
      </c>
      <c r="D131" s="34">
        <v>1957</v>
      </c>
      <c r="E131" s="28" t="s">
        <v>68</v>
      </c>
      <c r="F131" s="2">
        <v>360439</v>
      </c>
      <c r="G131" s="6"/>
      <c r="H131" s="6"/>
      <c r="I131" s="6"/>
      <c r="J131" s="6"/>
      <c r="K131" s="6"/>
      <c r="L131" s="6"/>
      <c r="M131" s="32" t="s">
        <v>14</v>
      </c>
      <c r="N131" s="31" t="str">
        <f t="shared" si="12"/>
        <v/>
      </c>
      <c r="O131" s="31" t="str">
        <f t="shared" si="7"/>
        <v/>
      </c>
      <c r="P131" s="31">
        <f t="shared" si="8"/>
        <v>1</v>
      </c>
      <c r="Q131" s="31" t="str">
        <f t="shared" si="9"/>
        <v/>
      </c>
      <c r="R131" s="1">
        <f t="shared" si="10"/>
        <v>1</v>
      </c>
      <c r="S131" s="1" t="str">
        <f t="shared" si="11"/>
        <v/>
      </c>
      <c r="V131" s="2"/>
      <c r="Y131" s="2"/>
    </row>
    <row r="132" spans="1:25" x14ac:dyDescent="0.25">
      <c r="A132" s="34" t="s">
        <v>163</v>
      </c>
      <c r="B132" s="36" t="s">
        <v>124</v>
      </c>
      <c r="C132" s="34">
        <v>1881</v>
      </c>
      <c r="D132" s="34">
        <v>1918</v>
      </c>
      <c r="E132" s="38" t="s">
        <v>14</v>
      </c>
      <c r="F132" s="2">
        <v>360433</v>
      </c>
      <c r="G132" s="23"/>
      <c r="H132" s="23"/>
      <c r="I132" s="23"/>
      <c r="J132" s="23"/>
      <c r="K132" s="23"/>
      <c r="L132" s="23"/>
      <c r="M132" s="32">
        <v>212129</v>
      </c>
      <c r="N132" s="31" t="str">
        <f t="shared" si="12"/>
        <v/>
      </c>
      <c r="O132" s="31">
        <f t="shared" ref="O132:O193" si="13">IF(M132="","",1)</f>
        <v>1</v>
      </c>
      <c r="P132" s="31">
        <f t="shared" ref="P132:P193" si="14">IF(F132="","",1)</f>
        <v>1</v>
      </c>
      <c r="Q132" s="31" t="str">
        <f t="shared" ref="Q132:Q193" si="15">IF(H132="","",1)</f>
        <v/>
      </c>
      <c r="R132" s="1">
        <f t="shared" ref="R132:R193" si="16">IF(SUM(O132:Q132)&gt;0,1,"")</f>
        <v>1</v>
      </c>
      <c r="S132" s="1">
        <f t="shared" ref="S132:S193" si="17">IF(SUM(O132:P132)=2,1,"")</f>
        <v>1</v>
      </c>
      <c r="V132" s="2"/>
      <c r="Y132" s="2"/>
    </row>
    <row r="133" spans="1:25" x14ac:dyDescent="0.25">
      <c r="A133" s="34"/>
      <c r="B133" s="41" t="s">
        <v>302</v>
      </c>
      <c r="C133" s="42" t="s">
        <v>201</v>
      </c>
      <c r="D133" s="42" t="s">
        <v>221</v>
      </c>
      <c r="E133" s="40"/>
      <c r="F133" s="3">
        <v>468793</v>
      </c>
      <c r="G133" s="23"/>
      <c r="H133" s="23"/>
      <c r="I133" s="23"/>
      <c r="J133" s="23"/>
      <c r="K133" s="23"/>
      <c r="L133" s="23"/>
      <c r="M133" s="32"/>
      <c r="N133" s="31" t="str">
        <f t="shared" si="12"/>
        <v/>
      </c>
      <c r="O133" s="31" t="str">
        <f t="shared" si="13"/>
        <v/>
      </c>
      <c r="P133" s="31">
        <f t="shared" si="14"/>
        <v>1</v>
      </c>
      <c r="Q133" s="31" t="str">
        <f t="shared" si="15"/>
        <v/>
      </c>
      <c r="R133" s="1">
        <f t="shared" si="16"/>
        <v>1</v>
      </c>
      <c r="S133" s="1" t="str">
        <f t="shared" si="17"/>
        <v/>
      </c>
      <c r="V133" s="2"/>
      <c r="Y133" s="2"/>
    </row>
    <row r="134" spans="1:25" x14ac:dyDescent="0.25">
      <c r="A134" s="34"/>
      <c r="B134" s="41" t="s">
        <v>489</v>
      </c>
      <c r="C134" s="42" t="s">
        <v>87</v>
      </c>
      <c r="D134" s="42" t="s">
        <v>274</v>
      </c>
      <c r="E134" s="38" t="s">
        <v>68</v>
      </c>
      <c r="F134" s="3">
        <v>468772</v>
      </c>
      <c r="G134" s="23"/>
      <c r="H134" s="23"/>
      <c r="I134" s="23"/>
      <c r="J134" s="23"/>
      <c r="K134" s="23"/>
      <c r="L134" s="23"/>
      <c r="M134" s="32">
        <v>212128</v>
      </c>
      <c r="N134" s="31" t="str">
        <f t="shared" si="12"/>
        <v/>
      </c>
      <c r="O134" s="31">
        <f t="shared" si="13"/>
        <v>1</v>
      </c>
      <c r="P134" s="31">
        <f t="shared" si="14"/>
        <v>1</v>
      </c>
      <c r="Q134" s="31" t="str">
        <f t="shared" si="15"/>
        <v/>
      </c>
      <c r="R134" s="1">
        <f t="shared" si="16"/>
        <v>1</v>
      </c>
      <c r="S134" s="1">
        <f t="shared" si="17"/>
        <v>1</v>
      </c>
      <c r="V134" s="2"/>
      <c r="Y134" s="2"/>
    </row>
    <row r="135" spans="1:25" x14ac:dyDescent="0.25">
      <c r="A135" s="34" t="s">
        <v>0</v>
      </c>
      <c r="B135" s="36" t="s">
        <v>119</v>
      </c>
      <c r="C135" s="34">
        <v>1866</v>
      </c>
      <c r="D135" s="34">
        <v>1951</v>
      </c>
      <c r="E135" s="28"/>
      <c r="F135" s="2">
        <v>360426</v>
      </c>
      <c r="G135" s="6"/>
      <c r="H135" s="6"/>
      <c r="I135" s="6"/>
      <c r="J135" s="6"/>
      <c r="K135" s="6"/>
      <c r="L135" s="6"/>
      <c r="M135" s="32" t="s">
        <v>14</v>
      </c>
      <c r="N135" s="31" t="str">
        <f t="shared" si="12"/>
        <v/>
      </c>
      <c r="O135" s="31" t="str">
        <f t="shared" si="13"/>
        <v/>
      </c>
      <c r="P135" s="31">
        <f t="shared" si="14"/>
        <v>1</v>
      </c>
      <c r="Q135" s="31" t="str">
        <f t="shared" si="15"/>
        <v/>
      </c>
      <c r="R135" s="1">
        <f t="shared" si="16"/>
        <v>1</v>
      </c>
      <c r="S135" s="1" t="str">
        <f t="shared" si="17"/>
        <v/>
      </c>
      <c r="V135" s="2"/>
      <c r="Y135" s="2"/>
    </row>
    <row r="136" spans="1:25" x14ac:dyDescent="0.25">
      <c r="A136" s="34"/>
      <c r="B136" s="41" t="s">
        <v>496</v>
      </c>
      <c r="C136" s="42" t="s">
        <v>98</v>
      </c>
      <c r="D136" s="42" t="s">
        <v>99</v>
      </c>
      <c r="E136" s="38" t="s">
        <v>68</v>
      </c>
      <c r="F136" s="3">
        <v>468774</v>
      </c>
      <c r="G136" s="23"/>
      <c r="H136" s="23"/>
      <c r="I136" s="23"/>
      <c r="J136" s="23"/>
      <c r="K136" s="23"/>
      <c r="L136" s="23"/>
      <c r="M136" s="32">
        <v>212134</v>
      </c>
      <c r="N136" s="31" t="str">
        <f t="shared" si="12"/>
        <v/>
      </c>
      <c r="O136" s="31">
        <f t="shared" si="13"/>
        <v>1</v>
      </c>
      <c r="P136" s="31">
        <f t="shared" si="14"/>
        <v>1</v>
      </c>
      <c r="Q136" s="31" t="str">
        <f t="shared" si="15"/>
        <v/>
      </c>
      <c r="R136" s="1">
        <f t="shared" si="16"/>
        <v>1</v>
      </c>
      <c r="S136" s="1">
        <f t="shared" si="17"/>
        <v>1</v>
      </c>
      <c r="V136" s="2"/>
      <c r="Y136" s="2"/>
    </row>
    <row r="137" spans="1:25" x14ac:dyDescent="0.25">
      <c r="A137" s="34" t="s">
        <v>0</v>
      </c>
      <c r="B137" s="36" t="s">
        <v>123</v>
      </c>
      <c r="C137" s="34">
        <v>1887</v>
      </c>
      <c r="D137" s="34">
        <v>1934</v>
      </c>
      <c r="E137" s="28" t="s">
        <v>68</v>
      </c>
      <c r="F137" s="2">
        <v>360432</v>
      </c>
      <c r="G137" s="6"/>
      <c r="H137" s="6"/>
      <c r="I137" s="6"/>
      <c r="J137" s="6"/>
      <c r="K137" s="6"/>
      <c r="L137" s="6"/>
      <c r="M137" s="32" t="s">
        <v>14</v>
      </c>
      <c r="N137" s="31" t="str">
        <f t="shared" si="12"/>
        <v/>
      </c>
      <c r="O137" s="31" t="str">
        <f t="shared" si="13"/>
        <v/>
      </c>
      <c r="P137" s="31">
        <f t="shared" si="14"/>
        <v>1</v>
      </c>
      <c r="Q137" s="31" t="str">
        <f t="shared" si="15"/>
        <v/>
      </c>
      <c r="R137" s="1">
        <f t="shared" si="16"/>
        <v>1</v>
      </c>
      <c r="S137" s="1" t="str">
        <f t="shared" si="17"/>
        <v/>
      </c>
      <c r="V137" s="2"/>
      <c r="Y137" s="2"/>
    </row>
    <row r="138" spans="1:25" x14ac:dyDescent="0.25">
      <c r="A138" s="34" t="s">
        <v>0</v>
      </c>
      <c r="B138" s="36" t="s">
        <v>122</v>
      </c>
      <c r="C138" s="34">
        <v>1875</v>
      </c>
      <c r="D138" s="34">
        <v>1886</v>
      </c>
      <c r="E138" s="28" t="s">
        <v>68</v>
      </c>
      <c r="F138" s="2">
        <v>360431</v>
      </c>
      <c r="G138" s="6"/>
      <c r="H138" s="6"/>
      <c r="I138" s="6"/>
      <c r="J138" s="6"/>
      <c r="K138" s="6"/>
      <c r="L138" s="6"/>
      <c r="M138" s="32" t="s">
        <v>14</v>
      </c>
      <c r="N138" s="31" t="str">
        <f t="shared" si="12"/>
        <v/>
      </c>
      <c r="O138" s="31" t="str">
        <f t="shared" si="13"/>
        <v/>
      </c>
      <c r="P138" s="31">
        <f t="shared" si="14"/>
        <v>1</v>
      </c>
      <c r="Q138" s="31" t="str">
        <f t="shared" si="15"/>
        <v/>
      </c>
      <c r="R138" s="1">
        <f t="shared" si="16"/>
        <v>1</v>
      </c>
      <c r="S138" s="1" t="str">
        <f t="shared" si="17"/>
        <v/>
      </c>
      <c r="V138" s="2"/>
      <c r="Y138" s="2"/>
    </row>
    <row r="139" spans="1:25" x14ac:dyDescent="0.25">
      <c r="A139" s="34"/>
      <c r="B139" s="41" t="s">
        <v>289</v>
      </c>
      <c r="C139" s="42" t="s">
        <v>290</v>
      </c>
      <c r="D139" s="42" t="s">
        <v>291</v>
      </c>
      <c r="E139" s="40"/>
      <c r="F139" s="3">
        <v>468786</v>
      </c>
      <c r="G139" s="23"/>
      <c r="H139" s="23"/>
      <c r="I139" s="23"/>
      <c r="J139" s="23"/>
      <c r="K139" s="23"/>
      <c r="L139" s="23"/>
      <c r="M139" s="32"/>
      <c r="N139" s="31" t="str">
        <f t="shared" si="12"/>
        <v/>
      </c>
      <c r="O139" s="31" t="str">
        <f t="shared" si="13"/>
        <v/>
      </c>
      <c r="P139" s="31">
        <f t="shared" si="14"/>
        <v>1</v>
      </c>
      <c r="Q139" s="31" t="str">
        <f t="shared" si="15"/>
        <v/>
      </c>
      <c r="R139" s="1">
        <f t="shared" si="16"/>
        <v>1</v>
      </c>
      <c r="S139" s="1" t="str">
        <f t="shared" si="17"/>
        <v/>
      </c>
      <c r="V139" s="2"/>
      <c r="Y139" s="2"/>
    </row>
    <row r="140" spans="1:25" x14ac:dyDescent="0.25">
      <c r="A140" s="34"/>
      <c r="B140" s="41" t="s">
        <v>292</v>
      </c>
      <c r="C140" s="42" t="s">
        <v>87</v>
      </c>
      <c r="D140" s="42" t="s">
        <v>293</v>
      </c>
      <c r="E140" s="40"/>
      <c r="F140" s="3">
        <v>468787</v>
      </c>
      <c r="G140" s="23"/>
      <c r="H140" s="23"/>
      <c r="I140" s="23"/>
      <c r="J140" s="23"/>
      <c r="K140" s="23"/>
      <c r="L140" s="23"/>
      <c r="M140" s="32"/>
      <c r="N140" s="31" t="str">
        <f t="shared" si="12"/>
        <v/>
      </c>
      <c r="O140" s="31" t="str">
        <f t="shared" si="13"/>
        <v/>
      </c>
      <c r="P140" s="31">
        <f t="shared" si="14"/>
        <v>1</v>
      </c>
      <c r="Q140" s="31" t="str">
        <f t="shared" si="15"/>
        <v/>
      </c>
      <c r="R140" s="1">
        <f t="shared" si="16"/>
        <v>1</v>
      </c>
      <c r="S140" s="1" t="str">
        <f t="shared" si="17"/>
        <v/>
      </c>
      <c r="V140" s="2"/>
      <c r="Y140" s="2"/>
    </row>
    <row r="141" spans="1:25" x14ac:dyDescent="0.25">
      <c r="A141" s="34"/>
      <c r="B141" s="41" t="s">
        <v>296</v>
      </c>
      <c r="C141" s="42" t="s">
        <v>297</v>
      </c>
      <c r="D141" s="42" t="s">
        <v>298</v>
      </c>
      <c r="E141" s="40"/>
      <c r="F141" s="3">
        <v>468790</v>
      </c>
      <c r="G141" s="23"/>
      <c r="H141" s="23"/>
      <c r="I141" s="23"/>
      <c r="J141" s="23"/>
      <c r="K141" s="23"/>
      <c r="L141" s="23"/>
      <c r="M141" s="32"/>
      <c r="N141" s="31" t="str">
        <f t="shared" ref="N141:N202" si="18">IF(I141="","",1)</f>
        <v/>
      </c>
      <c r="O141" s="31" t="str">
        <f t="shared" si="13"/>
        <v/>
      </c>
      <c r="P141" s="31">
        <f t="shared" si="14"/>
        <v>1</v>
      </c>
      <c r="Q141" s="31" t="str">
        <f t="shared" si="15"/>
        <v/>
      </c>
      <c r="R141" s="1">
        <f t="shared" si="16"/>
        <v>1</v>
      </c>
      <c r="S141" s="1" t="str">
        <f t="shared" si="17"/>
        <v/>
      </c>
      <c r="V141" s="2"/>
      <c r="Y141" s="2"/>
    </row>
    <row r="142" spans="1:25" x14ac:dyDescent="0.25">
      <c r="A142" s="34" t="s">
        <v>163</v>
      </c>
      <c r="B142" s="36" t="s">
        <v>64</v>
      </c>
      <c r="C142" s="34" t="s">
        <v>85</v>
      </c>
      <c r="D142" s="34" t="s">
        <v>100</v>
      </c>
      <c r="E142" s="38" t="s">
        <v>14</v>
      </c>
      <c r="F142" s="2">
        <v>360428</v>
      </c>
      <c r="G142" s="23"/>
      <c r="H142" s="23"/>
      <c r="I142" s="23"/>
      <c r="J142" s="23"/>
      <c r="K142" s="23"/>
      <c r="L142" s="23"/>
      <c r="M142" s="32">
        <v>212131</v>
      </c>
      <c r="N142" s="31" t="str">
        <f t="shared" si="18"/>
        <v/>
      </c>
      <c r="O142" s="31">
        <f t="shared" si="13"/>
        <v>1</v>
      </c>
      <c r="P142" s="31">
        <f t="shared" si="14"/>
        <v>1</v>
      </c>
      <c r="Q142" s="31" t="str">
        <f t="shared" si="15"/>
        <v/>
      </c>
      <c r="R142" s="1">
        <f t="shared" si="16"/>
        <v>1</v>
      </c>
      <c r="S142" s="1">
        <f t="shared" si="17"/>
        <v>1</v>
      </c>
      <c r="V142" s="2"/>
      <c r="Y142" s="2"/>
    </row>
    <row r="143" spans="1:25" x14ac:dyDescent="0.25">
      <c r="A143" s="34" t="s">
        <v>0</v>
      </c>
      <c r="B143" s="36" t="s">
        <v>121</v>
      </c>
      <c r="C143" s="34"/>
      <c r="D143" s="34">
        <v>1886</v>
      </c>
      <c r="E143" s="28" t="s">
        <v>68</v>
      </c>
      <c r="F143" s="2">
        <v>360429</v>
      </c>
      <c r="G143" s="6"/>
      <c r="H143" s="6"/>
      <c r="I143" s="6"/>
      <c r="J143" s="6"/>
      <c r="K143" s="6"/>
      <c r="L143" s="6"/>
      <c r="M143" s="32" t="s">
        <v>14</v>
      </c>
      <c r="N143" s="31" t="str">
        <f t="shared" si="18"/>
        <v/>
      </c>
      <c r="O143" s="31" t="str">
        <f t="shared" si="13"/>
        <v/>
      </c>
      <c r="P143" s="31">
        <f t="shared" si="14"/>
        <v>1</v>
      </c>
      <c r="Q143" s="31" t="str">
        <f t="shared" si="15"/>
        <v/>
      </c>
      <c r="R143" s="1">
        <f t="shared" si="16"/>
        <v>1</v>
      </c>
      <c r="S143" s="1" t="str">
        <f t="shared" si="17"/>
        <v/>
      </c>
      <c r="V143" s="2"/>
      <c r="Y143" s="2"/>
    </row>
    <row r="144" spans="1:25" x14ac:dyDescent="0.25">
      <c r="A144" s="34"/>
      <c r="B144" s="41" t="s">
        <v>271</v>
      </c>
      <c r="C144" s="42" t="s">
        <v>101</v>
      </c>
      <c r="D144" s="42" t="s">
        <v>272</v>
      </c>
      <c r="E144" s="39" t="s">
        <v>68</v>
      </c>
      <c r="F144" s="3">
        <v>468770</v>
      </c>
      <c r="G144" s="23"/>
      <c r="H144" s="23"/>
      <c r="I144" s="23"/>
      <c r="J144" s="23"/>
      <c r="K144" s="23"/>
      <c r="L144" s="23"/>
      <c r="M144" s="32"/>
      <c r="N144" s="31" t="str">
        <f t="shared" si="18"/>
        <v/>
      </c>
      <c r="O144" s="31" t="str">
        <f t="shared" si="13"/>
        <v/>
      </c>
      <c r="P144" s="31">
        <f t="shared" si="14"/>
        <v>1</v>
      </c>
      <c r="Q144" s="31" t="str">
        <f t="shared" si="15"/>
        <v/>
      </c>
      <c r="R144" s="1">
        <f t="shared" si="16"/>
        <v>1</v>
      </c>
      <c r="S144" s="1" t="str">
        <f t="shared" si="17"/>
        <v/>
      </c>
      <c r="V144" s="2"/>
      <c r="Y144" s="2"/>
    </row>
    <row r="145" spans="1:25" x14ac:dyDescent="0.25">
      <c r="A145" s="34"/>
      <c r="B145" s="41" t="s">
        <v>273</v>
      </c>
      <c r="C145" s="44" t="s">
        <v>102</v>
      </c>
      <c r="D145" s="44" t="s">
        <v>75</v>
      </c>
      <c r="E145" s="38" t="s">
        <v>14</v>
      </c>
      <c r="F145" s="3">
        <v>468771</v>
      </c>
      <c r="G145" s="23"/>
      <c r="H145" s="23"/>
      <c r="I145" s="23"/>
      <c r="J145" s="23"/>
      <c r="K145" s="23"/>
      <c r="L145" s="23"/>
      <c r="M145" s="32">
        <v>212140</v>
      </c>
      <c r="N145" s="31" t="str">
        <f t="shared" si="18"/>
        <v/>
      </c>
      <c r="O145" s="31">
        <f t="shared" si="13"/>
        <v>1</v>
      </c>
      <c r="P145" s="31">
        <f t="shared" si="14"/>
        <v>1</v>
      </c>
      <c r="Q145" s="31" t="str">
        <f t="shared" si="15"/>
        <v/>
      </c>
      <c r="R145" s="1">
        <f t="shared" si="16"/>
        <v>1</v>
      </c>
      <c r="S145" s="1">
        <f t="shared" si="17"/>
        <v>1</v>
      </c>
      <c r="V145" s="2"/>
      <c r="Y145" s="2"/>
    </row>
    <row r="146" spans="1:25" x14ac:dyDescent="0.25">
      <c r="A146" s="34"/>
      <c r="B146" s="41" t="s">
        <v>268</v>
      </c>
      <c r="C146" s="42" t="s">
        <v>50</v>
      </c>
      <c r="D146" s="42" t="s">
        <v>71</v>
      </c>
      <c r="E146" s="38" t="s">
        <v>68</v>
      </c>
      <c r="F146" s="3">
        <v>468766</v>
      </c>
      <c r="G146" s="23"/>
      <c r="H146" s="23"/>
      <c r="I146" s="23"/>
      <c r="J146" s="23"/>
      <c r="K146" s="23"/>
      <c r="L146" s="23"/>
      <c r="M146" s="32">
        <v>212137</v>
      </c>
      <c r="N146" s="31" t="str">
        <f t="shared" si="18"/>
        <v/>
      </c>
      <c r="O146" s="31">
        <f t="shared" si="13"/>
        <v>1</v>
      </c>
      <c r="P146" s="31">
        <f t="shared" si="14"/>
        <v>1</v>
      </c>
      <c r="Q146" s="31" t="str">
        <f t="shared" si="15"/>
        <v/>
      </c>
      <c r="R146" s="1">
        <f t="shared" si="16"/>
        <v>1</v>
      </c>
      <c r="S146" s="1">
        <f t="shared" si="17"/>
        <v>1</v>
      </c>
      <c r="V146" s="2"/>
      <c r="Y146" s="2"/>
    </row>
    <row r="147" spans="1:25" x14ac:dyDescent="0.25">
      <c r="A147" s="34"/>
      <c r="B147" s="41" t="s">
        <v>261</v>
      </c>
      <c r="C147" s="41"/>
      <c r="D147" s="41"/>
      <c r="E147" s="39"/>
      <c r="F147" s="3">
        <v>468760</v>
      </c>
      <c r="G147" s="23"/>
      <c r="H147" s="23"/>
      <c r="I147" s="23"/>
      <c r="J147" s="23"/>
      <c r="K147" s="23"/>
      <c r="L147" s="23"/>
      <c r="M147" s="32"/>
      <c r="N147" s="31" t="str">
        <f t="shared" si="18"/>
        <v/>
      </c>
      <c r="O147" s="31" t="str">
        <f t="shared" si="13"/>
        <v/>
      </c>
      <c r="P147" s="31">
        <f t="shared" si="14"/>
        <v>1</v>
      </c>
      <c r="Q147" s="31" t="str">
        <f t="shared" si="15"/>
        <v/>
      </c>
      <c r="R147" s="1">
        <f t="shared" si="16"/>
        <v>1</v>
      </c>
      <c r="S147" s="1" t="str">
        <f t="shared" si="17"/>
        <v/>
      </c>
      <c r="V147" s="2"/>
      <c r="Y147" s="2"/>
    </row>
    <row r="148" spans="1:25" x14ac:dyDescent="0.25">
      <c r="A148" s="34"/>
      <c r="B148" s="41" t="s">
        <v>270</v>
      </c>
      <c r="C148" s="41"/>
      <c r="D148" s="41"/>
      <c r="E148" s="39" t="s">
        <v>68</v>
      </c>
      <c r="F148" s="3">
        <v>468768</v>
      </c>
      <c r="G148" s="23"/>
      <c r="H148" s="23"/>
      <c r="I148" s="23"/>
      <c r="J148" s="23"/>
      <c r="K148" s="23"/>
      <c r="L148" s="23"/>
      <c r="M148" s="32"/>
      <c r="N148" s="31" t="str">
        <f t="shared" si="18"/>
        <v/>
      </c>
      <c r="O148" s="31" t="str">
        <f t="shared" si="13"/>
        <v/>
      </c>
      <c r="P148" s="31">
        <f t="shared" si="14"/>
        <v>1</v>
      </c>
      <c r="Q148" s="31" t="str">
        <f t="shared" si="15"/>
        <v/>
      </c>
      <c r="R148" s="1">
        <f t="shared" si="16"/>
        <v>1</v>
      </c>
      <c r="S148" s="1" t="str">
        <f t="shared" si="17"/>
        <v/>
      </c>
      <c r="V148" s="2"/>
      <c r="Y148" s="2"/>
    </row>
    <row r="149" spans="1:25" x14ac:dyDescent="0.25">
      <c r="A149" s="34"/>
      <c r="B149" s="41" t="s">
        <v>267</v>
      </c>
      <c r="C149" s="42" t="s">
        <v>86</v>
      </c>
      <c r="D149" s="42" t="s">
        <v>86</v>
      </c>
      <c r="E149" s="39" t="s">
        <v>68</v>
      </c>
      <c r="F149" s="3">
        <v>468763</v>
      </c>
      <c r="G149" s="23"/>
      <c r="H149" s="23"/>
      <c r="I149" s="23"/>
      <c r="J149" s="23"/>
      <c r="K149" s="23"/>
      <c r="L149" s="23"/>
      <c r="M149" s="32"/>
      <c r="N149" s="31" t="str">
        <f t="shared" si="18"/>
        <v/>
      </c>
      <c r="O149" s="31" t="str">
        <f t="shared" si="13"/>
        <v/>
      </c>
      <c r="P149" s="31">
        <f t="shared" si="14"/>
        <v>1</v>
      </c>
      <c r="Q149" s="31" t="str">
        <f t="shared" si="15"/>
        <v/>
      </c>
      <c r="R149" s="1">
        <f t="shared" si="16"/>
        <v>1</v>
      </c>
      <c r="S149" s="1" t="str">
        <f t="shared" si="17"/>
        <v/>
      </c>
      <c r="V149" s="2"/>
      <c r="Y149" s="2"/>
    </row>
    <row r="150" spans="1:25" x14ac:dyDescent="0.25">
      <c r="A150" s="34"/>
      <c r="B150" s="41" t="s">
        <v>264</v>
      </c>
      <c r="C150" s="42" t="s">
        <v>265</v>
      </c>
      <c r="D150" s="42" t="s">
        <v>266</v>
      </c>
      <c r="E150" s="39" t="s">
        <v>68</v>
      </c>
      <c r="F150" s="3">
        <v>468762</v>
      </c>
      <c r="G150" s="23"/>
      <c r="H150" s="23"/>
      <c r="I150" s="23"/>
      <c r="J150" s="23"/>
      <c r="K150" s="23"/>
      <c r="L150" s="23"/>
      <c r="M150" s="32"/>
      <c r="N150" s="31" t="str">
        <f t="shared" si="18"/>
        <v/>
      </c>
      <c r="O150" s="31" t="str">
        <f t="shared" si="13"/>
        <v/>
      </c>
      <c r="P150" s="31">
        <f t="shared" si="14"/>
        <v>1</v>
      </c>
      <c r="Q150" s="31" t="str">
        <f t="shared" si="15"/>
        <v/>
      </c>
      <c r="R150" s="1">
        <f t="shared" si="16"/>
        <v>1</v>
      </c>
      <c r="S150" s="1" t="str">
        <f t="shared" si="17"/>
        <v/>
      </c>
      <c r="V150" s="2"/>
      <c r="Y150" s="2"/>
    </row>
    <row r="151" spans="1:25" x14ac:dyDescent="0.25">
      <c r="A151" s="34"/>
      <c r="B151" s="41" t="s">
        <v>269</v>
      </c>
      <c r="C151" s="42" t="s">
        <v>92</v>
      </c>
      <c r="D151" s="42" t="s">
        <v>101</v>
      </c>
      <c r="E151" s="38" t="s">
        <v>68</v>
      </c>
      <c r="F151" s="3">
        <v>468764</v>
      </c>
      <c r="G151" s="23"/>
      <c r="H151" s="23"/>
      <c r="I151" s="23"/>
      <c r="J151" s="23"/>
      <c r="K151" s="23"/>
      <c r="L151" s="23"/>
      <c r="M151" s="32">
        <v>212138</v>
      </c>
      <c r="N151" s="31" t="str">
        <f t="shared" si="18"/>
        <v/>
      </c>
      <c r="O151" s="31">
        <f t="shared" si="13"/>
        <v>1</v>
      </c>
      <c r="P151" s="31">
        <f t="shared" si="14"/>
        <v>1</v>
      </c>
      <c r="Q151" s="31" t="str">
        <f t="shared" si="15"/>
        <v/>
      </c>
      <c r="R151" s="1">
        <f t="shared" si="16"/>
        <v>1</v>
      </c>
      <c r="S151" s="1">
        <f t="shared" si="17"/>
        <v>1</v>
      </c>
      <c r="V151" s="2"/>
      <c r="Y151" s="2"/>
    </row>
    <row r="152" spans="1:25" x14ac:dyDescent="0.25">
      <c r="A152" s="34"/>
      <c r="B152" s="41" t="s">
        <v>262</v>
      </c>
      <c r="C152" s="42" t="s">
        <v>263</v>
      </c>
      <c r="D152" s="42" t="s">
        <v>86</v>
      </c>
      <c r="E152" s="39" t="s">
        <v>68</v>
      </c>
      <c r="F152" s="3">
        <v>468761</v>
      </c>
      <c r="G152" s="23"/>
      <c r="H152" s="23"/>
      <c r="I152" s="23"/>
      <c r="J152" s="23"/>
      <c r="K152" s="23"/>
      <c r="L152" s="23"/>
      <c r="M152" s="32"/>
      <c r="N152" s="31" t="str">
        <f t="shared" si="18"/>
        <v/>
      </c>
      <c r="O152" s="31" t="str">
        <f t="shared" si="13"/>
        <v/>
      </c>
      <c r="P152" s="31">
        <f t="shared" si="14"/>
        <v>1</v>
      </c>
      <c r="Q152" s="31" t="str">
        <f t="shared" si="15"/>
        <v/>
      </c>
      <c r="R152" s="1">
        <f t="shared" si="16"/>
        <v>1</v>
      </c>
      <c r="S152" s="1" t="str">
        <f t="shared" si="17"/>
        <v/>
      </c>
      <c r="V152" s="2"/>
      <c r="Y152" s="2"/>
    </row>
    <row r="153" spans="1:25" x14ac:dyDescent="0.25">
      <c r="A153" s="34" t="s">
        <v>1</v>
      </c>
      <c r="B153" s="36" t="s">
        <v>65</v>
      </c>
      <c r="C153" s="34" t="s">
        <v>103</v>
      </c>
      <c r="D153" s="34" t="s">
        <v>104</v>
      </c>
      <c r="E153" s="38" t="s">
        <v>14</v>
      </c>
      <c r="F153" s="23"/>
      <c r="G153" s="23"/>
      <c r="H153" s="23"/>
      <c r="I153" s="23"/>
      <c r="J153" s="23"/>
      <c r="K153" s="23"/>
      <c r="L153" s="23"/>
      <c r="M153" s="32">
        <v>212525</v>
      </c>
      <c r="N153" s="31" t="str">
        <f t="shared" si="18"/>
        <v/>
      </c>
      <c r="O153" s="31">
        <f t="shared" si="13"/>
        <v>1</v>
      </c>
      <c r="P153" s="31" t="str">
        <f t="shared" si="14"/>
        <v/>
      </c>
      <c r="Q153" s="31" t="str">
        <f t="shared" si="15"/>
        <v/>
      </c>
      <c r="R153" s="1">
        <f t="shared" si="16"/>
        <v>1</v>
      </c>
      <c r="S153" s="1" t="str">
        <f t="shared" si="17"/>
        <v/>
      </c>
      <c r="V153" s="2"/>
      <c r="Y153" s="2"/>
    </row>
    <row r="154" spans="1:25" ht="15.75" x14ac:dyDescent="0.25">
      <c r="A154" s="33" t="s">
        <v>170</v>
      </c>
      <c r="B154" s="35" t="s">
        <v>28</v>
      </c>
      <c r="C154" s="37" t="s">
        <v>6</v>
      </c>
      <c r="D154" s="37" t="s">
        <v>7</v>
      </c>
      <c r="E154" s="26" t="s">
        <v>8</v>
      </c>
      <c r="F154" s="24"/>
      <c r="G154" s="24"/>
      <c r="H154" s="24"/>
      <c r="I154" s="24"/>
      <c r="J154" s="24"/>
      <c r="K154" s="24"/>
      <c r="L154" s="24"/>
      <c r="M154" s="32" t="s">
        <v>14</v>
      </c>
      <c r="N154" s="31" t="str">
        <f t="shared" si="18"/>
        <v/>
      </c>
      <c r="O154" s="31" t="str">
        <f t="shared" si="13"/>
        <v/>
      </c>
      <c r="P154" s="31" t="str">
        <f t="shared" si="14"/>
        <v/>
      </c>
      <c r="Q154" s="31" t="str">
        <f t="shared" si="15"/>
        <v/>
      </c>
      <c r="R154" s="1" t="str">
        <f t="shared" si="16"/>
        <v/>
      </c>
      <c r="S154" s="1" t="str">
        <f t="shared" si="17"/>
        <v/>
      </c>
      <c r="V154" s="2"/>
      <c r="Y154" s="2"/>
    </row>
    <row r="155" spans="1:25" ht="15.75" x14ac:dyDescent="0.25">
      <c r="A155" s="33" t="s">
        <v>170</v>
      </c>
      <c r="B155" s="35" t="s">
        <v>29</v>
      </c>
      <c r="C155" s="37" t="s">
        <v>6</v>
      </c>
      <c r="D155" s="37" t="s">
        <v>7</v>
      </c>
      <c r="E155" s="26" t="s">
        <v>8</v>
      </c>
      <c r="F155" s="24"/>
      <c r="G155" s="24"/>
      <c r="H155" s="24"/>
      <c r="I155" s="24"/>
      <c r="J155" s="24"/>
      <c r="K155" s="24"/>
      <c r="L155" s="24"/>
      <c r="M155" s="32" t="s">
        <v>14</v>
      </c>
      <c r="N155" s="31" t="str">
        <f t="shared" si="18"/>
        <v/>
      </c>
      <c r="O155" s="31" t="str">
        <f t="shared" si="13"/>
        <v/>
      </c>
      <c r="P155" s="31" t="str">
        <f t="shared" si="14"/>
        <v/>
      </c>
      <c r="Q155" s="31" t="str">
        <f t="shared" si="15"/>
        <v/>
      </c>
      <c r="R155" s="1" t="str">
        <f t="shared" si="16"/>
        <v/>
      </c>
      <c r="S155" s="1" t="str">
        <f t="shared" si="17"/>
        <v/>
      </c>
      <c r="V155" s="2"/>
      <c r="Y155" s="2"/>
    </row>
    <row r="156" spans="1:25" x14ac:dyDescent="0.25">
      <c r="A156" s="34"/>
      <c r="B156" s="41" t="s">
        <v>254</v>
      </c>
      <c r="C156" s="42" t="s">
        <v>87</v>
      </c>
      <c r="D156" s="42" t="s">
        <v>97</v>
      </c>
      <c r="E156" s="40"/>
      <c r="F156" s="3">
        <v>468755</v>
      </c>
      <c r="G156" s="23"/>
      <c r="H156" s="23"/>
      <c r="I156" s="23"/>
      <c r="J156" s="23"/>
      <c r="K156" s="23"/>
      <c r="L156" s="23"/>
      <c r="M156" s="32"/>
      <c r="N156" s="31" t="str">
        <f t="shared" si="18"/>
        <v/>
      </c>
      <c r="O156" s="31" t="str">
        <f t="shared" si="13"/>
        <v/>
      </c>
      <c r="P156" s="31">
        <f t="shared" si="14"/>
        <v>1</v>
      </c>
      <c r="Q156" s="31" t="str">
        <f t="shared" si="15"/>
        <v/>
      </c>
      <c r="R156" s="1">
        <f t="shared" si="16"/>
        <v>1</v>
      </c>
      <c r="S156" s="1" t="str">
        <f t="shared" si="17"/>
        <v/>
      </c>
      <c r="V156" s="2"/>
      <c r="Y156" s="2"/>
    </row>
    <row r="157" spans="1:25" x14ac:dyDescent="0.25">
      <c r="A157" s="34"/>
      <c r="B157" s="41" t="s">
        <v>255</v>
      </c>
      <c r="C157" s="42" t="s">
        <v>256</v>
      </c>
      <c r="D157" s="42" t="s">
        <v>257</v>
      </c>
      <c r="E157" s="40"/>
      <c r="F157" s="3">
        <v>468756</v>
      </c>
      <c r="G157" s="23"/>
      <c r="H157" s="23"/>
      <c r="I157" s="23"/>
      <c r="J157" s="23"/>
      <c r="K157" s="23"/>
      <c r="L157" s="23"/>
      <c r="M157" s="32"/>
      <c r="N157" s="31" t="str">
        <f t="shared" si="18"/>
        <v/>
      </c>
      <c r="O157" s="31" t="str">
        <f t="shared" si="13"/>
        <v/>
      </c>
      <c r="P157" s="31">
        <f t="shared" si="14"/>
        <v>1</v>
      </c>
      <c r="Q157" s="31" t="str">
        <f t="shared" si="15"/>
        <v/>
      </c>
      <c r="R157" s="1">
        <f t="shared" si="16"/>
        <v>1</v>
      </c>
      <c r="S157" s="1" t="str">
        <f t="shared" si="17"/>
        <v/>
      </c>
      <c r="V157" s="2"/>
      <c r="Y157" s="2"/>
    </row>
    <row r="158" spans="1:25" x14ac:dyDescent="0.25">
      <c r="A158" s="34"/>
      <c r="B158" s="41" t="s">
        <v>194</v>
      </c>
      <c r="C158" s="42" t="s">
        <v>195</v>
      </c>
      <c r="D158" s="41" t="s">
        <v>196</v>
      </c>
      <c r="E158" s="39"/>
      <c r="F158" s="3">
        <v>468720</v>
      </c>
      <c r="G158" s="23"/>
      <c r="H158" s="23"/>
      <c r="I158" s="23"/>
      <c r="J158" s="23"/>
      <c r="K158" s="23"/>
      <c r="L158" s="23"/>
      <c r="M158" s="32"/>
      <c r="N158" s="31" t="str">
        <f t="shared" si="18"/>
        <v/>
      </c>
      <c r="O158" s="31" t="str">
        <f t="shared" si="13"/>
        <v/>
      </c>
      <c r="P158" s="31">
        <f t="shared" si="14"/>
        <v>1</v>
      </c>
      <c r="Q158" s="31" t="str">
        <f t="shared" si="15"/>
        <v/>
      </c>
      <c r="R158" s="1">
        <f t="shared" si="16"/>
        <v>1</v>
      </c>
      <c r="S158" s="1" t="str">
        <f t="shared" si="17"/>
        <v/>
      </c>
      <c r="V158" s="2"/>
      <c r="Y158" s="2"/>
    </row>
    <row r="159" spans="1:25" x14ac:dyDescent="0.25">
      <c r="A159" s="34"/>
      <c r="B159" s="41" t="s">
        <v>194</v>
      </c>
      <c r="C159" s="42" t="s">
        <v>195</v>
      </c>
      <c r="D159" s="41" t="s">
        <v>196</v>
      </c>
      <c r="E159" s="39"/>
      <c r="F159" s="3">
        <v>468721</v>
      </c>
      <c r="G159" s="23"/>
      <c r="H159" s="23"/>
      <c r="I159" s="23"/>
      <c r="J159" s="23"/>
      <c r="K159" s="23"/>
      <c r="L159" s="23"/>
      <c r="M159" s="32"/>
      <c r="N159" s="31" t="str">
        <f t="shared" si="18"/>
        <v/>
      </c>
      <c r="O159" s="31" t="str">
        <f t="shared" si="13"/>
        <v/>
      </c>
      <c r="P159" s="31">
        <f t="shared" si="14"/>
        <v>1</v>
      </c>
      <c r="Q159" s="31" t="str">
        <f t="shared" si="15"/>
        <v/>
      </c>
      <c r="R159" s="1">
        <f t="shared" si="16"/>
        <v>1</v>
      </c>
      <c r="S159" s="1" t="str">
        <f t="shared" si="17"/>
        <v/>
      </c>
      <c r="V159" s="2"/>
      <c r="Y159" s="2"/>
    </row>
    <row r="160" spans="1:25" ht="15.75" x14ac:dyDescent="0.25">
      <c r="A160" s="33" t="s">
        <v>170</v>
      </c>
      <c r="B160" s="35" t="s">
        <v>30</v>
      </c>
      <c r="C160" s="37" t="s">
        <v>6</v>
      </c>
      <c r="D160" s="37" t="s">
        <v>7</v>
      </c>
      <c r="E160" s="26" t="s">
        <v>8</v>
      </c>
      <c r="F160" s="24"/>
      <c r="G160" s="24"/>
      <c r="H160" s="24"/>
      <c r="I160" s="24"/>
      <c r="J160" s="24"/>
      <c r="K160" s="24"/>
      <c r="L160" s="24"/>
      <c r="M160" s="32" t="s">
        <v>14</v>
      </c>
      <c r="N160" s="31" t="str">
        <f t="shared" si="18"/>
        <v/>
      </c>
      <c r="O160" s="31" t="str">
        <f t="shared" si="13"/>
        <v/>
      </c>
      <c r="P160" s="31" t="str">
        <f t="shared" si="14"/>
        <v/>
      </c>
      <c r="Q160" s="31" t="str">
        <f t="shared" si="15"/>
        <v/>
      </c>
      <c r="R160" s="1" t="str">
        <f t="shared" si="16"/>
        <v/>
      </c>
      <c r="S160" s="1" t="str">
        <f t="shared" si="17"/>
        <v/>
      </c>
      <c r="V160" s="2"/>
      <c r="Y160" s="2"/>
    </row>
    <row r="161" spans="1:25" ht="15.75" x14ac:dyDescent="0.25">
      <c r="A161" s="33" t="s">
        <v>170</v>
      </c>
      <c r="B161" s="35" t="s">
        <v>31</v>
      </c>
      <c r="C161" s="37" t="s">
        <v>6</v>
      </c>
      <c r="D161" s="37" t="s">
        <v>7</v>
      </c>
      <c r="E161" s="26" t="s">
        <v>8</v>
      </c>
      <c r="F161" s="24"/>
      <c r="G161" s="24"/>
      <c r="H161" s="24"/>
      <c r="I161" s="24"/>
      <c r="J161" s="24"/>
      <c r="K161" s="24"/>
      <c r="L161" s="24"/>
      <c r="M161" s="32" t="s">
        <v>14</v>
      </c>
      <c r="N161" s="31" t="str">
        <f t="shared" si="18"/>
        <v/>
      </c>
      <c r="O161" s="31" t="str">
        <f t="shared" si="13"/>
        <v/>
      </c>
      <c r="P161" s="31" t="str">
        <f t="shared" si="14"/>
        <v/>
      </c>
      <c r="Q161" s="31" t="str">
        <f t="shared" si="15"/>
        <v/>
      </c>
      <c r="R161" s="1" t="str">
        <f t="shared" si="16"/>
        <v/>
      </c>
      <c r="S161" s="1" t="str">
        <f t="shared" si="17"/>
        <v/>
      </c>
      <c r="V161" s="2"/>
      <c r="Y161" s="2"/>
    </row>
    <row r="162" spans="1:25" ht="15.75" x14ac:dyDescent="0.25">
      <c r="A162" s="33" t="s">
        <v>170</v>
      </c>
      <c r="B162" s="35" t="s">
        <v>32</v>
      </c>
      <c r="C162" s="37" t="s">
        <v>6</v>
      </c>
      <c r="D162" s="37" t="s">
        <v>7</v>
      </c>
      <c r="E162" s="26" t="s">
        <v>8</v>
      </c>
      <c r="F162" s="24"/>
      <c r="G162" s="24"/>
      <c r="H162" s="24"/>
      <c r="I162" s="24"/>
      <c r="J162" s="24"/>
      <c r="K162" s="24"/>
      <c r="L162" s="24"/>
      <c r="M162" s="32" t="s">
        <v>14</v>
      </c>
      <c r="N162" s="31" t="str">
        <f t="shared" si="18"/>
        <v/>
      </c>
      <c r="O162" s="31" t="str">
        <f t="shared" si="13"/>
        <v/>
      </c>
      <c r="P162" s="31" t="str">
        <f t="shared" si="14"/>
        <v/>
      </c>
      <c r="Q162" s="31" t="str">
        <f t="shared" si="15"/>
        <v/>
      </c>
      <c r="R162" s="1" t="str">
        <f t="shared" si="16"/>
        <v/>
      </c>
      <c r="S162" s="1" t="str">
        <f t="shared" si="17"/>
        <v/>
      </c>
      <c r="V162" s="2"/>
      <c r="Y162" s="2"/>
    </row>
    <row r="163" spans="1:25" x14ac:dyDescent="0.25">
      <c r="A163" s="34"/>
      <c r="B163" s="41" t="s">
        <v>244</v>
      </c>
      <c r="C163" s="42" t="s">
        <v>245</v>
      </c>
      <c r="D163" s="42" t="s">
        <v>245</v>
      </c>
      <c r="E163" s="40"/>
      <c r="F163" s="3">
        <v>468748</v>
      </c>
      <c r="G163" s="23"/>
      <c r="H163" s="23"/>
      <c r="I163" s="23"/>
      <c r="J163" s="23"/>
      <c r="K163" s="23"/>
      <c r="L163" s="23"/>
      <c r="M163" s="32"/>
      <c r="N163" s="31" t="str">
        <f t="shared" si="18"/>
        <v/>
      </c>
      <c r="O163" s="31" t="str">
        <f t="shared" si="13"/>
        <v/>
      </c>
      <c r="P163" s="31">
        <f t="shared" si="14"/>
        <v>1</v>
      </c>
      <c r="Q163" s="31" t="str">
        <f t="shared" si="15"/>
        <v/>
      </c>
      <c r="R163" s="1">
        <f t="shared" si="16"/>
        <v>1</v>
      </c>
      <c r="S163" s="1" t="str">
        <f t="shared" si="17"/>
        <v/>
      </c>
      <c r="V163" s="2"/>
      <c r="Y163" s="2"/>
    </row>
    <row r="164" spans="1:25" x14ac:dyDescent="0.25">
      <c r="A164" s="34" t="s">
        <v>0</v>
      </c>
      <c r="B164" s="36" t="s">
        <v>130</v>
      </c>
      <c r="C164" s="34">
        <v>1899</v>
      </c>
      <c r="D164" s="34">
        <v>1993</v>
      </c>
      <c r="E164" s="28" t="s">
        <v>68</v>
      </c>
      <c r="F164" s="2">
        <v>360414</v>
      </c>
      <c r="G164" s="6"/>
      <c r="H164" s="6"/>
      <c r="I164" s="6"/>
      <c r="J164" s="6"/>
      <c r="K164" s="6"/>
      <c r="L164" s="6"/>
      <c r="M164" s="32" t="s">
        <v>14</v>
      </c>
      <c r="N164" s="31" t="str">
        <f t="shared" si="18"/>
        <v/>
      </c>
      <c r="O164" s="31" t="str">
        <f t="shared" si="13"/>
        <v/>
      </c>
      <c r="P164" s="31">
        <f t="shared" si="14"/>
        <v>1</v>
      </c>
      <c r="Q164" s="31" t="str">
        <f t="shared" si="15"/>
        <v/>
      </c>
      <c r="R164" s="1">
        <f t="shared" si="16"/>
        <v>1</v>
      </c>
      <c r="S164" s="1" t="str">
        <f t="shared" si="17"/>
        <v/>
      </c>
      <c r="V164" s="2"/>
      <c r="Y164" s="2"/>
    </row>
    <row r="165" spans="1:25" x14ac:dyDescent="0.25">
      <c r="A165" s="34" t="s">
        <v>0</v>
      </c>
      <c r="B165" s="36" t="s">
        <v>132</v>
      </c>
      <c r="C165" s="34">
        <v>1930</v>
      </c>
      <c r="D165" s="34">
        <v>2000</v>
      </c>
      <c r="E165" s="28" t="s">
        <v>68</v>
      </c>
      <c r="F165" s="2">
        <v>360420</v>
      </c>
      <c r="G165" s="6"/>
      <c r="H165" s="6"/>
      <c r="I165" s="6"/>
      <c r="J165" s="6"/>
      <c r="K165" s="6"/>
      <c r="L165" s="6"/>
      <c r="M165" s="32" t="s">
        <v>14</v>
      </c>
      <c r="N165" s="31" t="str">
        <f t="shared" si="18"/>
        <v/>
      </c>
      <c r="O165" s="31" t="str">
        <f t="shared" si="13"/>
        <v/>
      </c>
      <c r="P165" s="31">
        <f t="shared" si="14"/>
        <v>1</v>
      </c>
      <c r="Q165" s="31" t="str">
        <f t="shared" si="15"/>
        <v/>
      </c>
      <c r="R165" s="1">
        <f t="shared" si="16"/>
        <v>1</v>
      </c>
      <c r="S165" s="1" t="str">
        <f t="shared" si="17"/>
        <v/>
      </c>
      <c r="V165" s="2"/>
      <c r="Y165" s="2"/>
    </row>
    <row r="166" spans="1:25" x14ac:dyDescent="0.25">
      <c r="A166" s="34" t="s">
        <v>0</v>
      </c>
      <c r="B166" s="36" t="s">
        <v>129</v>
      </c>
      <c r="C166" s="34" t="s">
        <v>154</v>
      </c>
      <c r="D166" s="34" t="s">
        <v>155</v>
      </c>
      <c r="E166" s="28" t="s">
        <v>68</v>
      </c>
      <c r="F166" s="2">
        <v>360413</v>
      </c>
      <c r="G166" s="6"/>
      <c r="H166" s="6"/>
      <c r="I166" s="6"/>
      <c r="J166" s="6"/>
      <c r="K166" s="6"/>
      <c r="L166" s="6"/>
      <c r="M166" s="32" t="s">
        <v>14</v>
      </c>
      <c r="N166" s="31" t="str">
        <f t="shared" si="18"/>
        <v/>
      </c>
      <c r="O166" s="31" t="str">
        <f t="shared" si="13"/>
        <v/>
      </c>
      <c r="P166" s="31">
        <f t="shared" si="14"/>
        <v>1</v>
      </c>
      <c r="Q166" s="31" t="str">
        <f t="shared" si="15"/>
        <v/>
      </c>
      <c r="R166" s="1">
        <f t="shared" si="16"/>
        <v>1</v>
      </c>
      <c r="S166" s="1" t="str">
        <f t="shared" si="17"/>
        <v/>
      </c>
      <c r="V166" s="2"/>
      <c r="Y166" s="2"/>
    </row>
    <row r="167" spans="1:25" x14ac:dyDescent="0.25">
      <c r="A167" s="27" t="s">
        <v>0</v>
      </c>
      <c r="B167" s="28" t="s">
        <v>131</v>
      </c>
      <c r="C167" s="27" t="s">
        <v>156</v>
      </c>
      <c r="D167" s="27" t="s">
        <v>157</v>
      </c>
      <c r="E167" s="28" t="s">
        <v>68</v>
      </c>
      <c r="F167" s="2">
        <v>360415</v>
      </c>
      <c r="G167" s="6"/>
      <c r="H167" s="6"/>
      <c r="I167" s="6"/>
      <c r="J167" s="6"/>
      <c r="K167" s="6"/>
      <c r="L167" s="6"/>
      <c r="M167" s="32" t="s">
        <v>14</v>
      </c>
      <c r="N167" s="31" t="str">
        <f t="shared" si="18"/>
        <v/>
      </c>
      <c r="O167" s="31" t="str">
        <f t="shared" si="13"/>
        <v/>
      </c>
      <c r="P167" s="31">
        <f t="shared" si="14"/>
        <v>1</v>
      </c>
      <c r="Q167" s="31" t="str">
        <f t="shared" si="15"/>
        <v/>
      </c>
      <c r="R167" s="1">
        <f t="shared" si="16"/>
        <v>1</v>
      </c>
      <c r="S167" s="1" t="str">
        <f t="shared" si="17"/>
        <v/>
      </c>
      <c r="V167" s="2"/>
      <c r="Y167" s="2"/>
    </row>
    <row r="168" spans="1:25" ht="26.25" x14ac:dyDescent="0.25">
      <c r="A168" s="27"/>
      <c r="B168" s="50" t="s">
        <v>169</v>
      </c>
      <c r="C168" s="49"/>
      <c r="D168" s="49"/>
      <c r="E168" s="28"/>
      <c r="F168" s="2">
        <v>360425</v>
      </c>
      <c r="G168" s="6"/>
      <c r="H168" s="6"/>
      <c r="I168" s="6"/>
      <c r="J168" s="6"/>
      <c r="K168" s="6"/>
      <c r="L168" s="6"/>
      <c r="M168" s="32" t="s">
        <v>14</v>
      </c>
      <c r="N168" s="31" t="str">
        <f t="shared" si="18"/>
        <v/>
      </c>
      <c r="O168" s="31" t="str">
        <f t="shared" si="13"/>
        <v/>
      </c>
      <c r="P168" s="31">
        <f t="shared" si="14"/>
        <v>1</v>
      </c>
      <c r="Q168" s="31" t="str">
        <f t="shared" si="15"/>
        <v/>
      </c>
      <c r="R168" s="1">
        <f t="shared" si="16"/>
        <v>1</v>
      </c>
      <c r="S168" s="1" t="str">
        <f t="shared" si="17"/>
        <v/>
      </c>
      <c r="V168" s="2"/>
      <c r="Y168" s="2"/>
    </row>
    <row r="169" spans="1:25" x14ac:dyDescent="0.25">
      <c r="A169" s="27" t="s">
        <v>0</v>
      </c>
      <c r="B169" s="28" t="s">
        <v>133</v>
      </c>
      <c r="C169" s="27">
        <v>1930</v>
      </c>
      <c r="D169" s="27">
        <v>1977</v>
      </c>
      <c r="E169" s="28" t="s">
        <v>68</v>
      </c>
      <c r="F169" s="2">
        <v>360421</v>
      </c>
      <c r="G169" s="6"/>
      <c r="H169" s="6"/>
      <c r="I169" s="6"/>
      <c r="J169" s="6"/>
      <c r="K169" s="6"/>
      <c r="L169" s="6"/>
      <c r="M169" s="32" t="s">
        <v>14</v>
      </c>
      <c r="N169" s="31" t="str">
        <f t="shared" si="18"/>
        <v/>
      </c>
      <c r="O169" s="31" t="str">
        <f t="shared" si="13"/>
        <v/>
      </c>
      <c r="P169" s="31">
        <f t="shared" si="14"/>
        <v>1</v>
      </c>
      <c r="Q169" s="31" t="str">
        <f t="shared" si="15"/>
        <v/>
      </c>
      <c r="R169" s="1">
        <f t="shared" si="16"/>
        <v>1</v>
      </c>
      <c r="S169" s="1" t="str">
        <f t="shared" si="17"/>
        <v/>
      </c>
      <c r="V169" s="2"/>
      <c r="Y169" s="2"/>
    </row>
    <row r="170" spans="1:25" x14ac:dyDescent="0.25">
      <c r="A170" s="27" t="s">
        <v>163</v>
      </c>
      <c r="B170" s="28" t="s">
        <v>128</v>
      </c>
      <c r="C170" s="27">
        <v>1871</v>
      </c>
      <c r="D170" s="27">
        <v>1921</v>
      </c>
      <c r="E170" s="38" t="s">
        <v>501</v>
      </c>
      <c r="F170" s="2">
        <v>360407</v>
      </c>
      <c r="G170" s="6"/>
      <c r="H170" s="6"/>
      <c r="I170" s="6"/>
      <c r="J170" s="6"/>
      <c r="K170" s="6"/>
      <c r="L170" s="6"/>
      <c r="M170" s="32">
        <v>214044</v>
      </c>
      <c r="N170" s="31" t="str">
        <f t="shared" si="18"/>
        <v/>
      </c>
      <c r="O170" s="31">
        <f t="shared" si="13"/>
        <v>1</v>
      </c>
      <c r="P170" s="31">
        <f t="shared" si="14"/>
        <v>1</v>
      </c>
      <c r="Q170" s="31" t="str">
        <f t="shared" si="15"/>
        <v/>
      </c>
      <c r="R170" s="1">
        <f t="shared" si="16"/>
        <v>1</v>
      </c>
      <c r="S170" s="1">
        <f t="shared" si="17"/>
        <v>1</v>
      </c>
      <c r="V170" s="2"/>
      <c r="Y170" s="2"/>
    </row>
    <row r="171" spans="1:25" ht="15.75" x14ac:dyDescent="0.25">
      <c r="A171" s="33" t="s">
        <v>170</v>
      </c>
      <c r="B171" s="35" t="s">
        <v>33</v>
      </c>
      <c r="C171" s="37" t="s">
        <v>6</v>
      </c>
      <c r="D171" s="37" t="s">
        <v>7</v>
      </c>
      <c r="E171" s="37" t="s">
        <v>8</v>
      </c>
      <c r="F171" s="24"/>
      <c r="G171" s="24"/>
      <c r="H171" s="24"/>
      <c r="I171" s="24"/>
      <c r="J171" s="24"/>
      <c r="K171" s="24"/>
      <c r="L171" s="24"/>
      <c r="M171" s="32" t="s">
        <v>14</v>
      </c>
      <c r="N171" s="31" t="str">
        <f t="shared" si="18"/>
        <v/>
      </c>
      <c r="O171" s="31" t="str">
        <f t="shared" si="13"/>
        <v/>
      </c>
      <c r="P171" s="31" t="str">
        <f t="shared" si="14"/>
        <v/>
      </c>
      <c r="Q171" s="31" t="str">
        <f t="shared" si="15"/>
        <v/>
      </c>
      <c r="R171" s="1" t="str">
        <f t="shared" si="16"/>
        <v/>
      </c>
      <c r="S171" s="1" t="str">
        <f t="shared" si="17"/>
        <v/>
      </c>
      <c r="V171" s="2"/>
      <c r="Y171" s="2"/>
    </row>
    <row r="172" spans="1:25" x14ac:dyDescent="0.25">
      <c r="A172" s="34"/>
      <c r="B172" s="41" t="s">
        <v>379</v>
      </c>
      <c r="C172" s="41"/>
      <c r="D172" s="41"/>
      <c r="E172" s="2" t="s">
        <v>68</v>
      </c>
      <c r="F172" s="3">
        <v>468847</v>
      </c>
      <c r="G172" s="23"/>
      <c r="H172" s="23"/>
      <c r="I172" s="23"/>
      <c r="J172" s="23"/>
      <c r="K172" s="23"/>
      <c r="L172" s="23"/>
      <c r="M172" s="32"/>
      <c r="N172" s="31" t="str">
        <f t="shared" si="18"/>
        <v/>
      </c>
      <c r="O172" s="31" t="str">
        <f t="shared" si="13"/>
        <v/>
      </c>
      <c r="P172" s="31">
        <f t="shared" si="14"/>
        <v>1</v>
      </c>
      <c r="Q172" s="31" t="str">
        <f t="shared" si="15"/>
        <v/>
      </c>
      <c r="R172" s="1">
        <f t="shared" si="16"/>
        <v>1</v>
      </c>
      <c r="S172" s="1" t="str">
        <f t="shared" si="17"/>
        <v/>
      </c>
      <c r="V172" s="2"/>
      <c r="Y172" s="2"/>
    </row>
    <row r="173" spans="1:25" x14ac:dyDescent="0.25">
      <c r="A173" s="34"/>
      <c r="B173" s="41" t="s">
        <v>369</v>
      </c>
      <c r="C173" s="42" t="s">
        <v>82</v>
      </c>
      <c r="D173" s="42" t="s">
        <v>370</v>
      </c>
      <c r="E173" s="22"/>
      <c r="F173" s="3">
        <v>468842</v>
      </c>
      <c r="G173" s="23"/>
      <c r="H173" s="23"/>
      <c r="I173" s="23"/>
      <c r="J173" s="23"/>
      <c r="K173" s="23"/>
      <c r="L173" s="23"/>
      <c r="M173" s="32"/>
      <c r="N173" s="31" t="str">
        <f t="shared" si="18"/>
        <v/>
      </c>
      <c r="O173" s="31" t="str">
        <f t="shared" si="13"/>
        <v/>
      </c>
      <c r="P173" s="31">
        <f t="shared" si="14"/>
        <v>1</v>
      </c>
      <c r="Q173" s="31" t="str">
        <f t="shared" si="15"/>
        <v/>
      </c>
      <c r="R173" s="1">
        <f t="shared" si="16"/>
        <v>1</v>
      </c>
      <c r="S173" s="1" t="str">
        <f t="shared" si="17"/>
        <v/>
      </c>
      <c r="V173" s="2"/>
      <c r="Y173" s="2"/>
    </row>
    <row r="174" spans="1:25" x14ac:dyDescent="0.25">
      <c r="A174" s="34"/>
      <c r="B174" s="41" t="s">
        <v>383</v>
      </c>
      <c r="C174" s="42" t="s">
        <v>54</v>
      </c>
      <c r="D174" s="42" t="s">
        <v>211</v>
      </c>
      <c r="E174" s="2" t="s">
        <v>68</v>
      </c>
      <c r="F174" s="3">
        <v>468851</v>
      </c>
      <c r="G174" s="23"/>
      <c r="H174" s="23"/>
      <c r="I174" s="23"/>
      <c r="J174" s="23"/>
      <c r="K174" s="23"/>
      <c r="L174" s="23"/>
      <c r="M174" s="32"/>
      <c r="N174" s="31" t="str">
        <f t="shared" si="18"/>
        <v/>
      </c>
      <c r="O174" s="31" t="str">
        <f t="shared" si="13"/>
        <v/>
      </c>
      <c r="P174" s="31">
        <f t="shared" si="14"/>
        <v>1</v>
      </c>
      <c r="Q174" s="31" t="str">
        <f t="shared" si="15"/>
        <v/>
      </c>
      <c r="R174" s="1">
        <f t="shared" si="16"/>
        <v>1</v>
      </c>
      <c r="S174" s="1" t="str">
        <f t="shared" si="17"/>
        <v/>
      </c>
      <c r="V174" s="2"/>
      <c r="Y174" s="2"/>
    </row>
    <row r="175" spans="1:25" x14ac:dyDescent="0.25">
      <c r="A175" s="34"/>
      <c r="B175" s="41" t="s">
        <v>315</v>
      </c>
      <c r="C175" s="42" t="s">
        <v>316</v>
      </c>
      <c r="D175" s="42" t="s">
        <v>317</v>
      </c>
      <c r="E175" s="22"/>
      <c r="F175" s="3">
        <v>468800</v>
      </c>
      <c r="G175" s="23"/>
      <c r="H175" s="23"/>
      <c r="I175" s="23"/>
      <c r="J175" s="23"/>
      <c r="K175" s="23"/>
      <c r="L175" s="23"/>
      <c r="M175" s="32"/>
      <c r="N175" s="31" t="str">
        <f t="shared" si="18"/>
        <v/>
      </c>
      <c r="O175" s="31" t="str">
        <f t="shared" si="13"/>
        <v/>
      </c>
      <c r="P175" s="31">
        <f t="shared" si="14"/>
        <v>1</v>
      </c>
      <c r="Q175" s="31" t="str">
        <f t="shared" si="15"/>
        <v/>
      </c>
      <c r="R175" s="1">
        <f t="shared" si="16"/>
        <v>1</v>
      </c>
      <c r="S175" s="1" t="str">
        <f t="shared" si="17"/>
        <v/>
      </c>
      <c r="V175" s="2"/>
      <c r="Y175" s="2"/>
    </row>
    <row r="176" spans="1:25" x14ac:dyDescent="0.25">
      <c r="A176" s="34"/>
      <c r="B176" s="41" t="s">
        <v>318</v>
      </c>
      <c r="C176" s="42" t="s">
        <v>211</v>
      </c>
      <c r="D176" s="42" t="s">
        <v>319</v>
      </c>
      <c r="E176" s="22"/>
      <c r="F176" s="3">
        <v>468801</v>
      </c>
      <c r="G176" s="23"/>
      <c r="H176" s="23"/>
      <c r="I176" s="23"/>
      <c r="J176" s="23"/>
      <c r="K176" s="23"/>
      <c r="L176" s="23"/>
      <c r="M176" s="32"/>
      <c r="N176" s="31" t="str">
        <f t="shared" si="18"/>
        <v/>
      </c>
      <c r="O176" s="31" t="str">
        <f t="shared" si="13"/>
        <v/>
      </c>
      <c r="P176" s="31">
        <f t="shared" si="14"/>
        <v>1</v>
      </c>
      <c r="Q176" s="31" t="str">
        <f t="shared" si="15"/>
        <v/>
      </c>
      <c r="R176" s="1">
        <f t="shared" si="16"/>
        <v>1</v>
      </c>
      <c r="S176" s="1" t="str">
        <f t="shared" si="17"/>
        <v/>
      </c>
      <c r="V176" s="2"/>
      <c r="Y176" s="2"/>
    </row>
    <row r="177" spans="1:25" x14ac:dyDescent="0.25">
      <c r="A177" s="34" t="s">
        <v>0</v>
      </c>
      <c r="B177" s="36" t="s">
        <v>164</v>
      </c>
      <c r="C177" s="34">
        <v>1901</v>
      </c>
      <c r="D177" s="34">
        <v>1990</v>
      </c>
      <c r="E177" s="36" t="s">
        <v>68</v>
      </c>
      <c r="F177" s="2">
        <v>360437</v>
      </c>
      <c r="G177" s="6"/>
      <c r="H177" s="6"/>
      <c r="I177" s="6"/>
      <c r="J177" s="6"/>
      <c r="K177" s="6"/>
      <c r="L177" s="6"/>
      <c r="M177" s="32" t="s">
        <v>14</v>
      </c>
      <c r="N177" s="31" t="str">
        <f t="shared" si="18"/>
        <v/>
      </c>
      <c r="O177" s="31" t="str">
        <f t="shared" si="13"/>
        <v/>
      </c>
      <c r="P177" s="31">
        <f t="shared" si="14"/>
        <v>1</v>
      </c>
      <c r="Q177" s="31" t="str">
        <f t="shared" si="15"/>
        <v/>
      </c>
      <c r="R177" s="1">
        <f t="shared" si="16"/>
        <v>1</v>
      </c>
      <c r="S177" s="1" t="str">
        <f t="shared" si="17"/>
        <v/>
      </c>
      <c r="V177" s="2"/>
      <c r="Y177" s="2"/>
    </row>
    <row r="178" spans="1:25" x14ac:dyDescent="0.25">
      <c r="A178" s="34"/>
      <c r="B178" s="41" t="s">
        <v>376</v>
      </c>
      <c r="C178" s="41" t="s">
        <v>377</v>
      </c>
      <c r="D178" s="41" t="s">
        <v>378</v>
      </c>
      <c r="E178" s="51" t="s">
        <v>14</v>
      </c>
      <c r="F178" s="3">
        <v>468846</v>
      </c>
      <c r="G178" s="23"/>
      <c r="H178" s="23"/>
      <c r="I178" s="23"/>
      <c r="J178" s="23"/>
      <c r="K178" s="23"/>
      <c r="L178" s="23"/>
      <c r="M178" s="32">
        <v>214353</v>
      </c>
      <c r="N178" s="31" t="str">
        <f t="shared" si="18"/>
        <v/>
      </c>
      <c r="O178" s="31">
        <f t="shared" si="13"/>
        <v>1</v>
      </c>
      <c r="P178" s="31">
        <f t="shared" si="14"/>
        <v>1</v>
      </c>
      <c r="Q178" s="31" t="str">
        <f t="shared" si="15"/>
        <v/>
      </c>
      <c r="R178" s="1">
        <f t="shared" si="16"/>
        <v>1</v>
      </c>
      <c r="S178" s="1">
        <f t="shared" si="17"/>
        <v>1</v>
      </c>
      <c r="V178" s="2"/>
      <c r="Y178" s="2"/>
    </row>
    <row r="179" spans="1:25" x14ac:dyDescent="0.25">
      <c r="A179" s="34" t="s">
        <v>0</v>
      </c>
      <c r="B179" s="36" t="s">
        <v>134</v>
      </c>
      <c r="C179" s="34">
        <v>1903</v>
      </c>
      <c r="D179" s="34">
        <v>1991</v>
      </c>
      <c r="E179" s="36" t="s">
        <v>68</v>
      </c>
      <c r="F179" s="2">
        <v>360436</v>
      </c>
      <c r="G179" s="6"/>
      <c r="H179" s="6"/>
      <c r="I179" s="6"/>
      <c r="J179" s="6"/>
      <c r="K179" s="6"/>
      <c r="L179" s="6"/>
      <c r="M179" s="32" t="s">
        <v>14</v>
      </c>
      <c r="N179" s="31" t="str">
        <f t="shared" si="18"/>
        <v/>
      </c>
      <c r="O179" s="31" t="str">
        <f t="shared" si="13"/>
        <v/>
      </c>
      <c r="P179" s="31">
        <f t="shared" si="14"/>
        <v>1</v>
      </c>
      <c r="Q179" s="31" t="str">
        <f t="shared" si="15"/>
        <v/>
      </c>
      <c r="R179" s="1">
        <f t="shared" si="16"/>
        <v>1</v>
      </c>
      <c r="S179" s="1" t="str">
        <f t="shared" si="17"/>
        <v/>
      </c>
      <c r="V179" s="2"/>
      <c r="Y179" s="2"/>
    </row>
    <row r="180" spans="1:25" x14ac:dyDescent="0.25">
      <c r="A180" s="34" t="s">
        <v>1</v>
      </c>
      <c r="B180" s="36" t="s">
        <v>56</v>
      </c>
      <c r="C180" s="34" t="s">
        <v>78</v>
      </c>
      <c r="D180" s="34" t="s">
        <v>79</v>
      </c>
      <c r="E180" s="51" t="s">
        <v>14</v>
      </c>
      <c r="F180" s="23"/>
      <c r="G180" s="23"/>
      <c r="H180" s="23"/>
      <c r="I180" s="23"/>
      <c r="J180" s="23"/>
      <c r="K180" s="23"/>
      <c r="L180" s="23"/>
      <c r="M180" s="32">
        <v>214354</v>
      </c>
      <c r="N180" s="31" t="str">
        <f t="shared" si="18"/>
        <v/>
      </c>
      <c r="O180" s="31">
        <f t="shared" si="13"/>
        <v>1</v>
      </c>
      <c r="P180" s="31" t="str">
        <f t="shared" si="14"/>
        <v/>
      </c>
      <c r="Q180" s="31" t="str">
        <f t="shared" si="15"/>
        <v/>
      </c>
      <c r="R180" s="1">
        <f t="shared" si="16"/>
        <v>1</v>
      </c>
      <c r="S180" s="1" t="str">
        <f t="shared" si="17"/>
        <v/>
      </c>
      <c r="V180" s="2"/>
      <c r="Y180" s="2"/>
    </row>
    <row r="181" spans="1:25" x14ac:dyDescent="0.25">
      <c r="A181" s="34"/>
      <c r="B181" s="41" t="s">
        <v>380</v>
      </c>
      <c r="C181" s="42" t="s">
        <v>70</v>
      </c>
      <c r="D181" s="42" t="s">
        <v>205</v>
      </c>
      <c r="E181" s="2" t="s">
        <v>68</v>
      </c>
      <c r="F181" s="3">
        <v>468848</v>
      </c>
      <c r="G181" s="23"/>
      <c r="H181" s="23"/>
      <c r="I181" s="23"/>
      <c r="J181" s="23"/>
      <c r="K181" s="23"/>
      <c r="L181" s="23"/>
      <c r="M181" s="32"/>
      <c r="N181" s="31" t="str">
        <f t="shared" si="18"/>
        <v/>
      </c>
      <c r="O181" s="31" t="str">
        <f t="shared" si="13"/>
        <v/>
      </c>
      <c r="P181" s="31">
        <f t="shared" si="14"/>
        <v>1</v>
      </c>
      <c r="Q181" s="31" t="str">
        <f t="shared" si="15"/>
        <v/>
      </c>
      <c r="R181" s="1">
        <f t="shared" si="16"/>
        <v>1</v>
      </c>
      <c r="S181" s="1" t="str">
        <f t="shared" si="17"/>
        <v/>
      </c>
      <c r="V181" s="2"/>
      <c r="Y181" s="2"/>
    </row>
    <row r="182" spans="1:25" x14ac:dyDescent="0.25">
      <c r="A182" s="34"/>
      <c r="B182" s="41" t="s">
        <v>373</v>
      </c>
      <c r="C182" s="42" t="s">
        <v>374</v>
      </c>
      <c r="D182" s="42" t="s">
        <v>375</v>
      </c>
      <c r="E182" s="22"/>
      <c r="F182" s="3">
        <v>468844</v>
      </c>
      <c r="G182" s="23"/>
      <c r="H182" s="23"/>
      <c r="I182" s="23"/>
      <c r="J182" s="23"/>
      <c r="K182" s="23"/>
      <c r="L182" s="23"/>
      <c r="M182" s="32"/>
      <c r="N182" s="31" t="str">
        <f t="shared" si="18"/>
        <v/>
      </c>
      <c r="O182" s="31" t="str">
        <f t="shared" si="13"/>
        <v/>
      </c>
      <c r="P182" s="31">
        <f t="shared" si="14"/>
        <v>1</v>
      </c>
      <c r="Q182" s="31" t="str">
        <f t="shared" si="15"/>
        <v/>
      </c>
      <c r="R182" s="1">
        <f t="shared" si="16"/>
        <v>1</v>
      </c>
      <c r="S182" s="1" t="str">
        <f t="shared" si="17"/>
        <v/>
      </c>
      <c r="V182" s="2"/>
      <c r="Y182" s="2"/>
    </row>
    <row r="183" spans="1:25" x14ac:dyDescent="0.25">
      <c r="A183" s="34"/>
      <c r="B183" s="41" t="s">
        <v>381</v>
      </c>
      <c r="C183" s="42" t="s">
        <v>382</v>
      </c>
      <c r="D183" s="42" t="s">
        <v>300</v>
      </c>
      <c r="E183" s="2" t="s">
        <v>68</v>
      </c>
      <c r="F183" s="3">
        <v>468849</v>
      </c>
      <c r="G183" s="23"/>
      <c r="H183" s="23"/>
      <c r="I183" s="23"/>
      <c r="J183" s="23"/>
      <c r="K183" s="23"/>
      <c r="L183" s="23"/>
      <c r="M183" s="32"/>
      <c r="N183" s="31" t="str">
        <f t="shared" si="18"/>
        <v/>
      </c>
      <c r="O183" s="31" t="str">
        <f t="shared" si="13"/>
        <v/>
      </c>
      <c r="P183" s="31">
        <f t="shared" si="14"/>
        <v>1</v>
      </c>
      <c r="Q183" s="31" t="str">
        <f t="shared" si="15"/>
        <v/>
      </c>
      <c r="R183" s="1">
        <f t="shared" si="16"/>
        <v>1</v>
      </c>
      <c r="S183" s="1" t="str">
        <f t="shared" si="17"/>
        <v/>
      </c>
      <c r="V183" s="2"/>
      <c r="Y183" s="2"/>
    </row>
    <row r="184" spans="1:25" x14ac:dyDescent="0.25">
      <c r="A184" s="34"/>
      <c r="B184" s="41" t="s">
        <v>371</v>
      </c>
      <c r="C184" s="42" t="s">
        <v>198</v>
      </c>
      <c r="D184" s="42" t="s">
        <v>372</v>
      </c>
      <c r="E184" s="22"/>
      <c r="F184" s="3">
        <v>468843</v>
      </c>
      <c r="G184" s="23"/>
      <c r="H184" s="23"/>
      <c r="I184" s="23"/>
      <c r="J184" s="23"/>
      <c r="K184" s="23"/>
      <c r="L184" s="23"/>
      <c r="M184" s="32"/>
      <c r="N184" s="31" t="str">
        <f t="shared" si="18"/>
        <v/>
      </c>
      <c r="O184" s="31" t="str">
        <f t="shared" si="13"/>
        <v/>
      </c>
      <c r="P184" s="31">
        <f t="shared" si="14"/>
        <v>1</v>
      </c>
      <c r="Q184" s="31" t="str">
        <f t="shared" si="15"/>
        <v/>
      </c>
      <c r="R184" s="1">
        <f t="shared" si="16"/>
        <v>1</v>
      </c>
      <c r="S184" s="1" t="str">
        <f t="shared" si="17"/>
        <v/>
      </c>
      <c r="V184" s="2"/>
      <c r="Y184" s="2"/>
    </row>
    <row r="185" spans="1:25" x14ac:dyDescent="0.25">
      <c r="A185" s="34"/>
      <c r="B185" s="41" t="s">
        <v>240</v>
      </c>
      <c r="C185" s="42" t="s">
        <v>94</v>
      </c>
      <c r="D185" s="41"/>
      <c r="F185" s="3">
        <v>468882</v>
      </c>
      <c r="G185" s="23"/>
      <c r="H185" s="23"/>
      <c r="I185" s="23"/>
      <c r="J185" s="23"/>
      <c r="K185" s="23"/>
      <c r="L185" s="23"/>
      <c r="M185" s="32"/>
      <c r="N185" s="31" t="str">
        <f t="shared" si="18"/>
        <v/>
      </c>
      <c r="O185" s="31" t="str">
        <f t="shared" si="13"/>
        <v/>
      </c>
      <c r="P185" s="31">
        <f t="shared" si="14"/>
        <v>1</v>
      </c>
      <c r="Q185" s="31" t="str">
        <f t="shared" si="15"/>
        <v/>
      </c>
      <c r="R185" s="1">
        <f t="shared" si="16"/>
        <v>1</v>
      </c>
      <c r="S185" s="1" t="str">
        <f t="shared" si="17"/>
        <v/>
      </c>
      <c r="V185" s="2"/>
      <c r="Y185" s="2"/>
    </row>
    <row r="186" spans="1:25" x14ac:dyDescent="0.25">
      <c r="A186" s="34"/>
      <c r="B186" s="41" t="s">
        <v>491</v>
      </c>
      <c r="C186" s="42" t="s">
        <v>106</v>
      </c>
      <c r="D186" s="42" t="s">
        <v>99</v>
      </c>
      <c r="E186" s="22"/>
      <c r="F186" s="3">
        <v>468883</v>
      </c>
      <c r="G186" s="23"/>
      <c r="H186" s="23"/>
      <c r="I186" s="23"/>
      <c r="J186" s="23"/>
      <c r="K186" s="23"/>
      <c r="L186" s="23"/>
      <c r="M186" s="32"/>
      <c r="N186" s="31" t="str">
        <f t="shared" si="18"/>
        <v/>
      </c>
      <c r="O186" s="31" t="str">
        <f t="shared" si="13"/>
        <v/>
      </c>
      <c r="P186" s="31">
        <f t="shared" si="14"/>
        <v>1</v>
      </c>
      <c r="Q186" s="31" t="str">
        <f t="shared" si="15"/>
        <v/>
      </c>
      <c r="R186" s="1">
        <f t="shared" si="16"/>
        <v>1</v>
      </c>
      <c r="S186" s="1" t="str">
        <f t="shared" si="17"/>
        <v/>
      </c>
      <c r="V186" s="2"/>
      <c r="Y186" s="2"/>
    </row>
    <row r="187" spans="1:25" x14ac:dyDescent="0.25">
      <c r="A187" s="34"/>
      <c r="B187" s="41" t="s">
        <v>346</v>
      </c>
      <c r="C187" s="41"/>
      <c r="D187" s="41"/>
      <c r="F187" s="3">
        <v>468824</v>
      </c>
      <c r="G187" s="23"/>
      <c r="H187" s="23"/>
      <c r="I187" s="23"/>
      <c r="J187" s="23"/>
      <c r="K187" s="23"/>
      <c r="L187" s="23"/>
      <c r="M187" s="32"/>
      <c r="N187" s="31" t="str">
        <f t="shared" si="18"/>
        <v/>
      </c>
      <c r="O187" s="31" t="str">
        <f t="shared" si="13"/>
        <v/>
      </c>
      <c r="P187" s="31">
        <f t="shared" si="14"/>
        <v>1</v>
      </c>
      <c r="Q187" s="31" t="str">
        <f t="shared" si="15"/>
        <v/>
      </c>
      <c r="R187" s="1">
        <f t="shared" si="16"/>
        <v>1</v>
      </c>
      <c r="S187" s="1" t="str">
        <f t="shared" si="17"/>
        <v/>
      </c>
      <c r="V187" s="2"/>
      <c r="Y187" s="2"/>
    </row>
    <row r="188" spans="1:25" x14ac:dyDescent="0.25">
      <c r="A188" s="34"/>
      <c r="B188" s="41" t="s">
        <v>606</v>
      </c>
      <c r="C188" s="44" t="s">
        <v>83</v>
      </c>
      <c r="D188" s="44" t="s">
        <v>84</v>
      </c>
      <c r="E188" s="51"/>
      <c r="F188" s="3">
        <v>468783</v>
      </c>
      <c r="G188" s="23"/>
      <c r="H188" s="23"/>
      <c r="I188" s="23"/>
      <c r="J188" s="23"/>
      <c r="K188" s="23"/>
      <c r="L188" s="23"/>
      <c r="M188" s="32">
        <v>214859</v>
      </c>
      <c r="N188" s="31" t="str">
        <f t="shared" si="18"/>
        <v/>
      </c>
      <c r="O188" s="31">
        <f t="shared" si="13"/>
        <v>1</v>
      </c>
      <c r="P188" s="31">
        <f t="shared" si="14"/>
        <v>1</v>
      </c>
      <c r="Q188" s="31" t="str">
        <f t="shared" si="15"/>
        <v/>
      </c>
      <c r="R188" s="1">
        <f t="shared" si="16"/>
        <v>1</v>
      </c>
      <c r="S188" s="1">
        <f t="shared" si="17"/>
        <v>1</v>
      </c>
      <c r="V188" s="2"/>
      <c r="Y188" s="2"/>
    </row>
    <row r="189" spans="1:25" x14ac:dyDescent="0.25">
      <c r="A189" s="34"/>
      <c r="B189" s="41" t="s">
        <v>609</v>
      </c>
      <c r="C189" s="43" t="s">
        <v>282</v>
      </c>
      <c r="D189" s="43" t="s">
        <v>283</v>
      </c>
      <c r="E189" s="47"/>
      <c r="F189" s="3">
        <v>468781</v>
      </c>
      <c r="G189" s="23"/>
      <c r="H189" s="23"/>
      <c r="I189" s="23"/>
      <c r="J189" s="23"/>
      <c r="K189" s="23"/>
      <c r="L189" s="23"/>
      <c r="M189" s="32"/>
      <c r="N189" s="31" t="str">
        <f t="shared" si="18"/>
        <v/>
      </c>
      <c r="O189" s="31" t="str">
        <f t="shared" si="13"/>
        <v/>
      </c>
      <c r="P189" s="31">
        <f t="shared" si="14"/>
        <v>1</v>
      </c>
      <c r="Q189" s="31" t="str">
        <f t="shared" si="15"/>
        <v/>
      </c>
      <c r="R189" s="1">
        <f t="shared" si="16"/>
        <v>1</v>
      </c>
      <c r="S189" s="1" t="str">
        <f t="shared" si="17"/>
        <v/>
      </c>
      <c r="V189" s="2"/>
      <c r="Y189" s="2"/>
    </row>
    <row r="190" spans="1:25" x14ac:dyDescent="0.25">
      <c r="A190" s="34"/>
      <c r="B190" s="41" t="s">
        <v>607</v>
      </c>
      <c r="C190" s="41" t="s">
        <v>490</v>
      </c>
      <c r="D190" s="41" t="s">
        <v>288</v>
      </c>
      <c r="E190" s="51"/>
      <c r="F190" s="3">
        <v>468785</v>
      </c>
      <c r="G190" s="23"/>
      <c r="H190" s="23"/>
      <c r="I190" s="23"/>
      <c r="J190" s="23"/>
      <c r="K190" s="23"/>
      <c r="L190" s="23"/>
      <c r="M190" s="32">
        <v>214860</v>
      </c>
      <c r="N190" s="31" t="str">
        <f t="shared" si="18"/>
        <v/>
      </c>
      <c r="O190" s="31">
        <f t="shared" si="13"/>
        <v>1</v>
      </c>
      <c r="P190" s="31">
        <f t="shared" si="14"/>
        <v>1</v>
      </c>
      <c r="Q190" s="31" t="str">
        <f t="shared" si="15"/>
        <v/>
      </c>
      <c r="R190" s="1">
        <f t="shared" si="16"/>
        <v>1</v>
      </c>
      <c r="S190" s="1">
        <f t="shared" si="17"/>
        <v>1</v>
      </c>
      <c r="V190" s="2"/>
      <c r="Y190" s="2"/>
    </row>
    <row r="191" spans="1:25" x14ac:dyDescent="0.25">
      <c r="A191" s="34"/>
      <c r="B191" s="41" t="s">
        <v>608</v>
      </c>
      <c r="C191" s="41" t="s">
        <v>282</v>
      </c>
      <c r="D191" s="41" t="s">
        <v>285</v>
      </c>
      <c r="F191" s="3">
        <v>468782</v>
      </c>
      <c r="G191" s="23"/>
      <c r="H191" s="23"/>
      <c r="I191" s="23"/>
      <c r="J191" s="23"/>
      <c r="K191" s="23"/>
      <c r="L191" s="23"/>
      <c r="M191" s="32"/>
      <c r="N191" s="31" t="str">
        <f t="shared" si="18"/>
        <v/>
      </c>
      <c r="O191" s="31" t="str">
        <f t="shared" si="13"/>
        <v/>
      </c>
      <c r="P191" s="31">
        <f t="shared" si="14"/>
        <v>1</v>
      </c>
      <c r="Q191" s="31" t="str">
        <f t="shared" si="15"/>
        <v/>
      </c>
      <c r="R191" s="1">
        <f t="shared" si="16"/>
        <v>1</v>
      </c>
      <c r="S191" s="1" t="str">
        <f t="shared" si="17"/>
        <v/>
      </c>
      <c r="V191" s="2"/>
      <c r="Y191" s="2"/>
    </row>
    <row r="192" spans="1:25" x14ac:dyDescent="0.25">
      <c r="A192" s="34" t="s">
        <v>0</v>
      </c>
      <c r="B192" s="36" t="s">
        <v>136</v>
      </c>
      <c r="C192" s="34">
        <v>1924</v>
      </c>
      <c r="D192" s="34">
        <v>2008</v>
      </c>
      <c r="E192" s="36" t="s">
        <v>68</v>
      </c>
      <c r="F192" s="2">
        <v>360449</v>
      </c>
      <c r="G192" s="6"/>
      <c r="H192" s="6"/>
      <c r="I192" s="6"/>
      <c r="J192" s="6"/>
      <c r="K192" s="6"/>
      <c r="L192" s="6"/>
      <c r="M192" s="32" t="s">
        <v>14</v>
      </c>
      <c r="N192" s="31" t="str">
        <f t="shared" si="18"/>
        <v/>
      </c>
      <c r="O192" s="31" t="str">
        <f t="shared" si="13"/>
        <v/>
      </c>
      <c r="P192" s="31">
        <f t="shared" si="14"/>
        <v>1</v>
      </c>
      <c r="Q192" s="31" t="str">
        <f t="shared" si="15"/>
        <v/>
      </c>
      <c r="R192" s="1">
        <f t="shared" si="16"/>
        <v>1</v>
      </c>
      <c r="S192" s="1" t="str">
        <f t="shared" si="17"/>
        <v/>
      </c>
      <c r="V192" s="2"/>
      <c r="Y192" s="2"/>
    </row>
    <row r="193" spans="1:25" x14ac:dyDescent="0.25">
      <c r="A193" s="34" t="s">
        <v>0</v>
      </c>
      <c r="B193" s="36" t="s">
        <v>135</v>
      </c>
      <c r="C193" s="34">
        <v>1922</v>
      </c>
      <c r="D193" s="34">
        <v>1994</v>
      </c>
      <c r="E193" s="36" t="s">
        <v>68</v>
      </c>
      <c r="F193" s="2">
        <v>360448</v>
      </c>
      <c r="G193" s="6"/>
      <c r="H193" s="6"/>
      <c r="I193" s="6"/>
      <c r="J193" s="6"/>
      <c r="K193" s="6"/>
      <c r="L193" s="6"/>
      <c r="M193" s="32" t="s">
        <v>14</v>
      </c>
      <c r="N193" s="31" t="str">
        <f t="shared" si="18"/>
        <v/>
      </c>
      <c r="O193" s="31" t="str">
        <f t="shared" si="13"/>
        <v/>
      </c>
      <c r="P193" s="31">
        <f t="shared" si="14"/>
        <v>1</v>
      </c>
      <c r="Q193" s="31" t="str">
        <f t="shared" si="15"/>
        <v/>
      </c>
      <c r="R193" s="1">
        <f t="shared" si="16"/>
        <v>1</v>
      </c>
      <c r="S193" s="1" t="str">
        <f t="shared" si="17"/>
        <v/>
      </c>
      <c r="V193" s="2"/>
      <c r="Y193" s="2"/>
    </row>
    <row r="194" spans="1:25" ht="15.75" x14ac:dyDescent="0.25">
      <c r="A194" s="33" t="s">
        <v>170</v>
      </c>
      <c r="B194" s="35" t="s">
        <v>34</v>
      </c>
      <c r="C194" s="37" t="s">
        <v>6</v>
      </c>
      <c r="D194" s="37" t="s">
        <v>7</v>
      </c>
      <c r="E194" s="37" t="s">
        <v>8</v>
      </c>
      <c r="F194" s="24"/>
      <c r="G194" s="24"/>
      <c r="H194" s="24"/>
      <c r="I194" s="24"/>
      <c r="J194" s="24"/>
      <c r="K194" s="24"/>
      <c r="L194" s="24"/>
      <c r="M194" s="32" t="s">
        <v>14</v>
      </c>
      <c r="N194" s="31" t="str">
        <f t="shared" si="18"/>
        <v/>
      </c>
      <c r="O194" s="31" t="str">
        <f t="shared" ref="O194:O220" si="19">IF(M194="","",1)</f>
        <v/>
      </c>
      <c r="P194" s="31" t="str">
        <f t="shared" ref="P194:P220" si="20">IF(F194="","",1)</f>
        <v/>
      </c>
      <c r="Q194" s="31" t="str">
        <f t="shared" ref="Q194:Q220" si="21">IF(H194="","",1)</f>
        <v/>
      </c>
      <c r="R194" s="1" t="str">
        <f t="shared" ref="R194:R220" si="22">IF(SUM(O194:Q194)&gt;0,1,"")</f>
        <v/>
      </c>
      <c r="S194" s="1" t="str">
        <f t="shared" ref="S194:S220" si="23">IF(SUM(O194:P194)=2,1,"")</f>
        <v/>
      </c>
      <c r="V194" s="2"/>
      <c r="Y194" s="2"/>
    </row>
    <row r="195" spans="1:25" x14ac:dyDescent="0.25">
      <c r="A195" s="34"/>
      <c r="B195" s="41" t="s">
        <v>225</v>
      </c>
      <c r="C195" s="42" t="s">
        <v>76</v>
      </c>
      <c r="D195" s="42" t="s">
        <v>226</v>
      </c>
      <c r="E195" s="2" t="s">
        <v>68</v>
      </c>
      <c r="F195" s="3">
        <v>468732</v>
      </c>
      <c r="G195" s="23"/>
      <c r="H195" s="23"/>
      <c r="I195" s="23"/>
      <c r="J195" s="23"/>
      <c r="K195" s="23"/>
      <c r="L195" s="23"/>
      <c r="M195" s="32"/>
      <c r="N195" s="31" t="str">
        <f t="shared" si="18"/>
        <v/>
      </c>
      <c r="O195" s="31" t="str">
        <f t="shared" si="19"/>
        <v/>
      </c>
      <c r="P195" s="31">
        <f t="shared" si="20"/>
        <v>1</v>
      </c>
      <c r="Q195" s="31" t="str">
        <f t="shared" si="21"/>
        <v/>
      </c>
      <c r="R195" s="1">
        <f t="shared" si="22"/>
        <v>1</v>
      </c>
      <c r="S195" s="1" t="str">
        <f t="shared" si="23"/>
        <v/>
      </c>
      <c r="V195" s="2"/>
      <c r="Y195" s="2"/>
    </row>
    <row r="196" spans="1:25" x14ac:dyDescent="0.25">
      <c r="A196" s="34"/>
      <c r="B196" s="41" t="s">
        <v>216</v>
      </c>
      <c r="C196" s="42" t="s">
        <v>217</v>
      </c>
      <c r="D196" s="42" t="s">
        <v>218</v>
      </c>
      <c r="E196" s="22"/>
      <c r="F196" s="3">
        <v>468729</v>
      </c>
      <c r="G196" s="23"/>
      <c r="H196" s="23"/>
      <c r="I196" s="23"/>
      <c r="J196" s="23"/>
      <c r="K196" s="23"/>
      <c r="L196" s="23"/>
      <c r="M196" s="32"/>
      <c r="N196" s="31" t="str">
        <f t="shared" si="18"/>
        <v/>
      </c>
      <c r="O196" s="31" t="str">
        <f t="shared" si="19"/>
        <v/>
      </c>
      <c r="P196" s="31">
        <f t="shared" si="20"/>
        <v>1</v>
      </c>
      <c r="Q196" s="31" t="str">
        <f t="shared" si="21"/>
        <v/>
      </c>
      <c r="R196" s="1">
        <f t="shared" si="22"/>
        <v>1</v>
      </c>
      <c r="S196" s="1" t="str">
        <f t="shared" si="23"/>
        <v/>
      </c>
      <c r="V196" s="2"/>
      <c r="Y196" s="2"/>
    </row>
    <row r="197" spans="1:25" x14ac:dyDescent="0.25">
      <c r="A197" s="34"/>
      <c r="B197" s="41" t="s">
        <v>227</v>
      </c>
      <c r="C197" s="42" t="s">
        <v>89</v>
      </c>
      <c r="D197" s="42" t="s">
        <v>228</v>
      </c>
      <c r="E197" s="2" t="s">
        <v>68</v>
      </c>
      <c r="F197" s="3">
        <v>468733</v>
      </c>
      <c r="G197" s="23"/>
      <c r="H197" s="23"/>
      <c r="I197" s="23"/>
      <c r="J197" s="23"/>
      <c r="K197" s="23"/>
      <c r="L197" s="23"/>
      <c r="M197" s="32"/>
      <c r="N197" s="31" t="str">
        <f t="shared" si="18"/>
        <v/>
      </c>
      <c r="O197" s="31" t="str">
        <f t="shared" si="19"/>
        <v/>
      </c>
      <c r="P197" s="31">
        <f t="shared" si="20"/>
        <v>1</v>
      </c>
      <c r="Q197" s="31" t="str">
        <f t="shared" si="21"/>
        <v/>
      </c>
      <c r="R197" s="1">
        <f t="shared" si="22"/>
        <v>1</v>
      </c>
      <c r="S197" s="1" t="str">
        <f t="shared" si="23"/>
        <v/>
      </c>
      <c r="V197" s="2"/>
      <c r="Y197" s="2"/>
    </row>
    <row r="198" spans="1:25" x14ac:dyDescent="0.25">
      <c r="A198" s="34"/>
      <c r="B198" s="41" t="s">
        <v>219</v>
      </c>
      <c r="C198" s="42" t="s">
        <v>220</v>
      </c>
      <c r="D198" s="42" t="s">
        <v>221</v>
      </c>
      <c r="E198" s="22"/>
      <c r="F198" s="3">
        <v>468730</v>
      </c>
      <c r="G198" s="23"/>
      <c r="H198" s="23"/>
      <c r="I198" s="23"/>
      <c r="J198" s="23"/>
      <c r="K198" s="23"/>
      <c r="L198" s="23"/>
      <c r="M198" s="32"/>
      <c r="N198" s="31" t="str">
        <f t="shared" si="18"/>
        <v/>
      </c>
      <c r="O198" s="31" t="str">
        <f t="shared" si="19"/>
        <v/>
      </c>
      <c r="P198" s="31">
        <f t="shared" si="20"/>
        <v>1</v>
      </c>
      <c r="Q198" s="31" t="str">
        <f t="shared" si="21"/>
        <v/>
      </c>
      <c r="R198" s="1">
        <f t="shared" si="22"/>
        <v>1</v>
      </c>
      <c r="S198" s="1" t="str">
        <f t="shared" si="23"/>
        <v/>
      </c>
      <c r="V198" s="2"/>
      <c r="Y198" s="2"/>
    </row>
    <row r="199" spans="1:25" x14ac:dyDescent="0.25">
      <c r="A199" s="34"/>
      <c r="B199" s="41" t="s">
        <v>275</v>
      </c>
      <c r="C199" s="42" t="s">
        <v>276</v>
      </c>
      <c r="D199" s="42" t="s">
        <v>277</v>
      </c>
      <c r="E199" s="22"/>
      <c r="F199" s="3">
        <v>468775</v>
      </c>
      <c r="G199" s="23"/>
      <c r="H199" s="23"/>
      <c r="I199" s="23"/>
      <c r="J199" s="23"/>
      <c r="K199" s="23"/>
      <c r="L199" s="23"/>
      <c r="M199" s="32"/>
      <c r="N199" s="31" t="str">
        <f t="shared" si="18"/>
        <v/>
      </c>
      <c r="O199" s="31" t="str">
        <f t="shared" si="19"/>
        <v/>
      </c>
      <c r="P199" s="31">
        <f t="shared" si="20"/>
        <v>1</v>
      </c>
      <c r="Q199" s="31" t="str">
        <f t="shared" si="21"/>
        <v/>
      </c>
      <c r="R199" s="1">
        <f t="shared" si="22"/>
        <v>1</v>
      </c>
      <c r="S199" s="1" t="str">
        <f t="shared" si="23"/>
        <v/>
      </c>
      <c r="V199" s="2"/>
      <c r="Y199" s="2"/>
    </row>
    <row r="200" spans="1:25" x14ac:dyDescent="0.25">
      <c r="A200" s="34" t="s">
        <v>0</v>
      </c>
      <c r="B200" s="36" t="s">
        <v>137</v>
      </c>
      <c r="C200" s="34">
        <v>1899</v>
      </c>
      <c r="D200" s="34">
        <v>1982</v>
      </c>
      <c r="E200" s="36" t="s">
        <v>68</v>
      </c>
      <c r="F200" s="2">
        <v>360444</v>
      </c>
      <c r="G200" s="6"/>
      <c r="H200" s="6"/>
      <c r="I200" s="6"/>
      <c r="J200" s="6"/>
      <c r="K200" s="6"/>
      <c r="L200" s="6"/>
      <c r="M200" s="32" t="s">
        <v>14</v>
      </c>
      <c r="N200" s="31" t="str">
        <f t="shared" si="18"/>
        <v/>
      </c>
      <c r="O200" s="31" t="str">
        <f t="shared" si="19"/>
        <v/>
      </c>
      <c r="P200" s="31">
        <f t="shared" si="20"/>
        <v>1</v>
      </c>
      <c r="Q200" s="31" t="str">
        <f t="shared" si="21"/>
        <v/>
      </c>
      <c r="R200" s="1">
        <f t="shared" si="22"/>
        <v>1</v>
      </c>
      <c r="S200" s="1" t="str">
        <f t="shared" si="23"/>
        <v/>
      </c>
      <c r="V200" s="2"/>
      <c r="Y200" s="2"/>
    </row>
    <row r="201" spans="1:25" x14ac:dyDescent="0.25">
      <c r="A201" s="34"/>
      <c r="B201" s="41" t="s">
        <v>229</v>
      </c>
      <c r="C201" s="42" t="s">
        <v>77</v>
      </c>
      <c r="D201" s="42" t="s">
        <v>185</v>
      </c>
      <c r="E201" s="2" t="s">
        <v>68</v>
      </c>
      <c r="F201" s="3">
        <v>468734</v>
      </c>
      <c r="G201" s="23"/>
      <c r="H201" s="23"/>
      <c r="I201" s="23"/>
      <c r="J201" s="23"/>
      <c r="K201" s="23"/>
      <c r="L201" s="23"/>
      <c r="M201" s="32"/>
      <c r="N201" s="31" t="str">
        <f t="shared" si="18"/>
        <v/>
      </c>
      <c r="O201" s="31" t="str">
        <f t="shared" si="19"/>
        <v/>
      </c>
      <c r="P201" s="31">
        <f t="shared" si="20"/>
        <v>1</v>
      </c>
      <c r="Q201" s="31" t="str">
        <f t="shared" si="21"/>
        <v/>
      </c>
      <c r="R201" s="1">
        <f t="shared" si="22"/>
        <v>1</v>
      </c>
      <c r="S201" s="1" t="str">
        <f t="shared" si="23"/>
        <v/>
      </c>
      <c r="V201" s="2"/>
      <c r="Y201" s="2"/>
    </row>
    <row r="202" spans="1:25" x14ac:dyDescent="0.25">
      <c r="A202" s="34" t="s">
        <v>0</v>
      </c>
      <c r="B202" s="36" t="s">
        <v>139</v>
      </c>
      <c r="C202" s="34" t="s">
        <v>158</v>
      </c>
      <c r="D202" s="34" t="s">
        <v>159</v>
      </c>
      <c r="E202" s="36" t="s">
        <v>68</v>
      </c>
      <c r="F202" s="2">
        <v>360456</v>
      </c>
      <c r="G202" s="6"/>
      <c r="H202" s="6"/>
      <c r="I202" s="6"/>
      <c r="J202" s="6"/>
      <c r="K202" s="6"/>
      <c r="L202" s="6"/>
      <c r="M202" s="32" t="s">
        <v>14</v>
      </c>
      <c r="N202" s="31" t="str">
        <f t="shared" si="18"/>
        <v/>
      </c>
      <c r="O202" s="31" t="str">
        <f t="shared" si="19"/>
        <v/>
      </c>
      <c r="P202" s="31">
        <f t="shared" si="20"/>
        <v>1</v>
      </c>
      <c r="Q202" s="31" t="str">
        <f t="shared" si="21"/>
        <v/>
      </c>
      <c r="R202" s="1">
        <f t="shared" si="22"/>
        <v>1</v>
      </c>
      <c r="S202" s="1" t="str">
        <f t="shared" si="23"/>
        <v/>
      </c>
      <c r="V202" s="2"/>
      <c r="Y202" s="2"/>
    </row>
    <row r="203" spans="1:25" x14ac:dyDescent="0.25">
      <c r="A203" s="34" t="s">
        <v>0</v>
      </c>
      <c r="B203" s="36" t="s">
        <v>138</v>
      </c>
      <c r="C203" s="34">
        <v>1896</v>
      </c>
      <c r="D203" s="34">
        <v>1968</v>
      </c>
      <c r="E203" s="36" t="s">
        <v>68</v>
      </c>
      <c r="F203" s="2">
        <v>360445</v>
      </c>
      <c r="G203" s="6"/>
      <c r="H203" s="6"/>
      <c r="I203" s="6"/>
      <c r="J203" s="6"/>
      <c r="K203" s="6"/>
      <c r="L203" s="6"/>
      <c r="M203" s="32" t="s">
        <v>14</v>
      </c>
      <c r="N203" s="31" t="str">
        <f t="shared" ref="N203:N220" si="24">IF(I203="","",1)</f>
        <v/>
      </c>
      <c r="O203" s="31" t="str">
        <f t="shared" si="19"/>
        <v/>
      </c>
      <c r="P203" s="31">
        <f t="shared" si="20"/>
        <v>1</v>
      </c>
      <c r="Q203" s="31" t="str">
        <f t="shared" si="21"/>
        <v/>
      </c>
      <c r="R203" s="1">
        <f t="shared" si="22"/>
        <v>1</v>
      </c>
      <c r="S203" s="1" t="str">
        <f t="shared" si="23"/>
        <v/>
      </c>
      <c r="V203" s="2"/>
      <c r="Y203" s="2"/>
    </row>
    <row r="204" spans="1:25" x14ac:dyDescent="0.25">
      <c r="A204" s="34"/>
      <c r="B204" s="41" t="s">
        <v>222</v>
      </c>
      <c r="C204" s="41" t="s">
        <v>223</v>
      </c>
      <c r="D204" s="42" t="s">
        <v>224</v>
      </c>
      <c r="E204" s="2" t="s">
        <v>68</v>
      </c>
      <c r="F204" s="3">
        <v>468731</v>
      </c>
      <c r="G204" s="23"/>
      <c r="H204" s="23"/>
      <c r="I204" s="23"/>
      <c r="J204" s="23"/>
      <c r="K204" s="23"/>
      <c r="L204" s="23"/>
      <c r="M204" s="32"/>
      <c r="N204" s="31" t="str">
        <f t="shared" si="24"/>
        <v/>
      </c>
      <c r="O204" s="31" t="str">
        <f t="shared" si="19"/>
        <v/>
      </c>
      <c r="P204" s="31">
        <f t="shared" si="20"/>
        <v>1</v>
      </c>
      <c r="Q204" s="31" t="str">
        <f t="shared" si="21"/>
        <v/>
      </c>
      <c r="R204" s="1">
        <f t="shared" si="22"/>
        <v>1</v>
      </c>
      <c r="S204" s="1" t="str">
        <f t="shared" si="23"/>
        <v/>
      </c>
      <c r="V204" s="2"/>
      <c r="Y204" s="2"/>
    </row>
    <row r="205" spans="1:25" x14ac:dyDescent="0.25">
      <c r="A205" s="34"/>
      <c r="B205" s="41" t="s">
        <v>237</v>
      </c>
      <c r="C205" s="41" t="s">
        <v>238</v>
      </c>
      <c r="D205" s="41" t="s">
        <v>239</v>
      </c>
      <c r="E205" s="2" t="s">
        <v>68</v>
      </c>
      <c r="F205" s="3">
        <v>468744</v>
      </c>
      <c r="G205" s="23"/>
      <c r="H205" s="23"/>
      <c r="I205" s="23"/>
      <c r="J205" s="23"/>
      <c r="K205" s="23"/>
      <c r="L205" s="23"/>
      <c r="M205" s="32"/>
      <c r="N205" s="31" t="str">
        <f t="shared" si="24"/>
        <v/>
      </c>
      <c r="O205" s="31" t="str">
        <f t="shared" si="19"/>
        <v/>
      </c>
      <c r="P205" s="31">
        <f t="shared" si="20"/>
        <v>1</v>
      </c>
      <c r="Q205" s="31" t="str">
        <f t="shared" si="21"/>
        <v/>
      </c>
      <c r="R205" s="1">
        <f t="shared" si="22"/>
        <v>1</v>
      </c>
      <c r="S205" s="1" t="str">
        <f t="shared" si="23"/>
        <v/>
      </c>
      <c r="V205" s="2"/>
      <c r="Y205" s="2"/>
    </row>
    <row r="206" spans="1:25" x14ac:dyDescent="0.25">
      <c r="A206" s="34" t="s">
        <v>163</v>
      </c>
      <c r="B206" s="36" t="s">
        <v>140</v>
      </c>
      <c r="C206" s="34" t="s">
        <v>160</v>
      </c>
      <c r="D206" s="34" t="s">
        <v>161</v>
      </c>
      <c r="E206" s="51" t="s">
        <v>14</v>
      </c>
      <c r="F206" s="2">
        <v>360452</v>
      </c>
      <c r="G206" s="6"/>
      <c r="H206" s="6"/>
      <c r="I206" s="6"/>
      <c r="J206" s="6"/>
      <c r="K206" s="6"/>
      <c r="L206" s="6"/>
      <c r="M206" s="32">
        <v>215601</v>
      </c>
      <c r="N206" s="31" t="str">
        <f t="shared" si="24"/>
        <v/>
      </c>
      <c r="O206" s="31">
        <f t="shared" si="19"/>
        <v>1</v>
      </c>
      <c r="P206" s="31">
        <f t="shared" si="20"/>
        <v>1</v>
      </c>
      <c r="Q206" s="31" t="str">
        <f t="shared" si="21"/>
        <v/>
      </c>
      <c r="R206" s="1">
        <f t="shared" si="22"/>
        <v>1</v>
      </c>
      <c r="S206" s="1">
        <f t="shared" si="23"/>
        <v>1</v>
      </c>
      <c r="V206" s="2"/>
      <c r="Y206" s="2"/>
    </row>
    <row r="207" spans="1:25" x14ac:dyDescent="0.25">
      <c r="A207" s="34"/>
      <c r="B207" s="41" t="s">
        <v>233</v>
      </c>
      <c r="C207" s="41" t="s">
        <v>234</v>
      </c>
      <c r="D207" s="41" t="s">
        <v>235</v>
      </c>
      <c r="E207" s="51" t="s">
        <v>504</v>
      </c>
      <c r="F207" s="3">
        <v>468740</v>
      </c>
      <c r="G207" s="23"/>
      <c r="H207" s="23"/>
      <c r="I207" s="23"/>
      <c r="J207" s="23"/>
      <c r="K207" s="23"/>
      <c r="L207" s="23"/>
      <c r="M207" s="32">
        <v>215602</v>
      </c>
      <c r="N207" s="31" t="str">
        <f t="shared" si="24"/>
        <v/>
      </c>
      <c r="O207" s="31">
        <f t="shared" si="19"/>
        <v>1</v>
      </c>
      <c r="P207" s="31">
        <f t="shared" si="20"/>
        <v>1</v>
      </c>
      <c r="Q207" s="31" t="str">
        <f t="shared" si="21"/>
        <v/>
      </c>
      <c r="R207" s="1">
        <f t="shared" si="22"/>
        <v>1</v>
      </c>
      <c r="S207" s="1">
        <f t="shared" si="23"/>
        <v>1</v>
      </c>
      <c r="V207" s="2"/>
      <c r="Y207" s="2"/>
    </row>
    <row r="208" spans="1:25" x14ac:dyDescent="0.25">
      <c r="A208" s="34"/>
      <c r="B208" s="41" t="s">
        <v>236</v>
      </c>
      <c r="C208" s="41"/>
      <c r="D208" s="41"/>
      <c r="F208" s="3">
        <v>468741</v>
      </c>
      <c r="G208" s="23"/>
      <c r="H208" s="23"/>
      <c r="I208" s="23"/>
      <c r="J208" s="23"/>
      <c r="K208" s="23"/>
      <c r="L208" s="23"/>
      <c r="M208" s="32"/>
      <c r="N208" s="31" t="str">
        <f t="shared" si="24"/>
        <v/>
      </c>
      <c r="O208" s="31" t="str">
        <f t="shared" si="19"/>
        <v/>
      </c>
      <c r="P208" s="31">
        <f t="shared" si="20"/>
        <v>1</v>
      </c>
      <c r="Q208" s="31" t="str">
        <f t="shared" si="21"/>
        <v/>
      </c>
      <c r="R208" s="1">
        <f t="shared" si="22"/>
        <v>1</v>
      </c>
      <c r="S208" s="1" t="str">
        <f t="shared" si="23"/>
        <v/>
      </c>
      <c r="V208" s="2"/>
      <c r="Y208" s="2"/>
    </row>
    <row r="209" spans="1:25" x14ac:dyDescent="0.25">
      <c r="A209" s="34" t="s">
        <v>1</v>
      </c>
      <c r="B209" s="36" t="s">
        <v>59</v>
      </c>
      <c r="C209" s="34" t="s">
        <v>14</v>
      </c>
      <c r="D209" s="34" t="s">
        <v>87</v>
      </c>
      <c r="E209" s="51" t="s">
        <v>14</v>
      </c>
      <c r="F209" s="23"/>
      <c r="G209" s="23"/>
      <c r="H209" s="23"/>
      <c r="I209" s="23"/>
      <c r="J209" s="23"/>
      <c r="K209" s="23"/>
      <c r="L209" s="23"/>
      <c r="M209" s="32">
        <v>215603</v>
      </c>
      <c r="N209" s="31" t="str">
        <f t="shared" si="24"/>
        <v/>
      </c>
      <c r="O209" s="31">
        <f t="shared" si="19"/>
        <v>1</v>
      </c>
      <c r="P209" s="31" t="str">
        <f t="shared" si="20"/>
        <v/>
      </c>
      <c r="Q209" s="31" t="str">
        <f t="shared" si="21"/>
        <v/>
      </c>
      <c r="R209" s="1">
        <f t="shared" si="22"/>
        <v>1</v>
      </c>
      <c r="S209" s="1" t="str">
        <f t="shared" si="23"/>
        <v/>
      </c>
      <c r="V209" s="2"/>
      <c r="Y209" s="2"/>
    </row>
    <row r="210" spans="1:25" x14ac:dyDescent="0.25">
      <c r="A210" s="34"/>
      <c r="B210" s="41" t="s">
        <v>230</v>
      </c>
      <c r="C210" s="41" t="s">
        <v>231</v>
      </c>
      <c r="D210" s="41" t="s">
        <v>232</v>
      </c>
      <c r="E210" s="2" t="s">
        <v>68</v>
      </c>
      <c r="F210" s="3">
        <v>468739</v>
      </c>
      <c r="G210" s="23"/>
      <c r="H210" s="23"/>
      <c r="I210" s="23"/>
      <c r="J210" s="23"/>
      <c r="K210" s="23"/>
      <c r="L210" s="23"/>
      <c r="M210" s="32"/>
      <c r="N210" s="31" t="str">
        <f t="shared" si="24"/>
        <v/>
      </c>
      <c r="O210" s="31" t="str">
        <f t="shared" si="19"/>
        <v/>
      </c>
      <c r="P210" s="31">
        <f t="shared" si="20"/>
        <v>1</v>
      </c>
      <c r="Q210" s="31" t="str">
        <f t="shared" si="21"/>
        <v/>
      </c>
      <c r="R210" s="1">
        <f t="shared" si="22"/>
        <v>1</v>
      </c>
      <c r="S210" s="1" t="str">
        <f t="shared" si="23"/>
        <v/>
      </c>
      <c r="V210" s="2"/>
      <c r="Y210" s="2"/>
    </row>
    <row r="211" spans="1:25" x14ac:dyDescent="0.25">
      <c r="A211" s="34" t="s">
        <v>0</v>
      </c>
      <c r="B211" s="36" t="s">
        <v>141</v>
      </c>
      <c r="C211" s="34">
        <v>1867</v>
      </c>
      <c r="D211" s="34">
        <v>1947</v>
      </c>
      <c r="E211" s="36" t="s">
        <v>68</v>
      </c>
      <c r="F211" s="2">
        <v>360453</v>
      </c>
      <c r="G211" s="6"/>
      <c r="H211" s="6"/>
      <c r="I211" s="6"/>
      <c r="J211" s="6"/>
      <c r="K211" s="6"/>
      <c r="L211" s="6"/>
      <c r="M211" s="32" t="s">
        <v>14</v>
      </c>
      <c r="N211" s="31" t="str">
        <f t="shared" si="24"/>
        <v/>
      </c>
      <c r="O211" s="31" t="str">
        <f t="shared" si="19"/>
        <v/>
      </c>
      <c r="P211" s="31">
        <f t="shared" si="20"/>
        <v>1</v>
      </c>
      <c r="Q211" s="31" t="str">
        <f t="shared" si="21"/>
        <v/>
      </c>
      <c r="R211" s="1">
        <f t="shared" si="22"/>
        <v>1</v>
      </c>
      <c r="S211" s="1" t="str">
        <f t="shared" si="23"/>
        <v/>
      </c>
      <c r="V211" s="2"/>
      <c r="Y211" s="2"/>
    </row>
    <row r="212" spans="1:25" x14ac:dyDescent="0.25">
      <c r="A212" s="34" t="s">
        <v>1</v>
      </c>
      <c r="B212" s="36" t="s">
        <v>61</v>
      </c>
      <c r="C212" s="34" t="s">
        <v>14</v>
      </c>
      <c r="D212" s="34" t="s">
        <v>77</v>
      </c>
      <c r="E212" s="51" t="s">
        <v>14</v>
      </c>
      <c r="F212" s="23"/>
      <c r="G212" s="23"/>
      <c r="H212" s="23"/>
      <c r="I212" s="23"/>
      <c r="J212" s="23"/>
      <c r="K212" s="23"/>
      <c r="L212" s="23"/>
      <c r="M212" s="32">
        <v>215604</v>
      </c>
      <c r="N212" s="31" t="str">
        <f t="shared" si="24"/>
        <v/>
      </c>
      <c r="O212" s="31">
        <f t="shared" si="19"/>
        <v>1</v>
      </c>
      <c r="P212" s="31" t="str">
        <f t="shared" si="20"/>
        <v/>
      </c>
      <c r="Q212" s="31" t="str">
        <f t="shared" si="21"/>
        <v/>
      </c>
      <c r="R212" s="1">
        <f t="shared" si="22"/>
        <v>1</v>
      </c>
      <c r="S212" s="1" t="str">
        <f t="shared" si="23"/>
        <v/>
      </c>
      <c r="V212" s="2"/>
      <c r="Y212" s="2"/>
    </row>
    <row r="213" spans="1:25" ht="15.75" x14ac:dyDescent="0.25">
      <c r="A213" s="33" t="s">
        <v>170</v>
      </c>
      <c r="B213" s="35" t="s">
        <v>35</v>
      </c>
      <c r="C213" s="37" t="s">
        <v>6</v>
      </c>
      <c r="D213" s="37" t="s">
        <v>7</v>
      </c>
      <c r="E213" s="37" t="s">
        <v>8</v>
      </c>
      <c r="F213" s="24"/>
      <c r="G213" s="24"/>
      <c r="H213" s="24"/>
      <c r="I213" s="24"/>
      <c r="J213" s="24"/>
      <c r="K213" s="24"/>
      <c r="L213" s="24"/>
      <c r="M213" s="32" t="s">
        <v>14</v>
      </c>
      <c r="N213" s="31" t="str">
        <f t="shared" si="24"/>
        <v/>
      </c>
      <c r="O213" s="31" t="str">
        <f t="shared" si="19"/>
        <v/>
      </c>
      <c r="P213" s="31" t="str">
        <f t="shared" si="20"/>
        <v/>
      </c>
      <c r="Q213" s="31" t="str">
        <f t="shared" si="21"/>
        <v/>
      </c>
      <c r="R213" s="1" t="str">
        <f t="shared" si="22"/>
        <v/>
      </c>
      <c r="S213" s="1" t="str">
        <f t="shared" si="23"/>
        <v/>
      </c>
      <c r="V213" s="2"/>
      <c r="Y213" s="2"/>
    </row>
    <row r="214" spans="1:25" ht="15.75" x14ac:dyDescent="0.25">
      <c r="A214" s="29" t="s">
        <v>170</v>
      </c>
      <c r="B214" s="25" t="s">
        <v>36</v>
      </c>
      <c r="C214" s="26" t="s">
        <v>6</v>
      </c>
      <c r="D214" s="26" t="s">
        <v>7</v>
      </c>
      <c r="E214" s="26" t="s">
        <v>8</v>
      </c>
      <c r="F214" s="24"/>
      <c r="G214" s="24"/>
      <c r="H214" s="24"/>
      <c r="I214" s="24"/>
      <c r="J214" s="24"/>
      <c r="K214" s="24"/>
      <c r="L214" s="24"/>
      <c r="M214" s="32" t="s">
        <v>14</v>
      </c>
      <c r="N214" s="31" t="str">
        <f t="shared" si="24"/>
        <v/>
      </c>
      <c r="O214" s="31" t="str">
        <f t="shared" si="19"/>
        <v/>
      </c>
      <c r="P214" s="31" t="str">
        <f t="shared" si="20"/>
        <v/>
      </c>
      <c r="Q214" s="31" t="str">
        <f t="shared" si="21"/>
        <v/>
      </c>
      <c r="R214" s="1" t="str">
        <f t="shared" si="22"/>
        <v/>
      </c>
      <c r="S214" s="1" t="str">
        <f t="shared" si="23"/>
        <v/>
      </c>
      <c r="V214" s="2"/>
      <c r="Y214" s="2"/>
    </row>
    <row r="215" spans="1:25" x14ac:dyDescent="0.25">
      <c r="A215" s="27" t="s">
        <v>1</v>
      </c>
      <c r="B215" s="28" t="s">
        <v>62</v>
      </c>
      <c r="C215" s="27" t="s">
        <v>88</v>
      </c>
      <c r="D215" s="27" t="s">
        <v>89</v>
      </c>
      <c r="E215" s="38" t="s">
        <v>14</v>
      </c>
      <c r="F215" s="3">
        <v>468826</v>
      </c>
      <c r="G215" s="23"/>
      <c r="H215" s="23"/>
      <c r="I215" s="23"/>
      <c r="J215" s="23"/>
      <c r="K215" s="23"/>
      <c r="L215" s="23"/>
      <c r="M215" s="32">
        <v>215927</v>
      </c>
      <c r="N215" s="31" t="str">
        <f t="shared" si="24"/>
        <v/>
      </c>
      <c r="O215" s="31">
        <f t="shared" si="19"/>
        <v>1</v>
      </c>
      <c r="P215" s="31">
        <f t="shared" si="20"/>
        <v>1</v>
      </c>
      <c r="Q215" s="31" t="str">
        <f t="shared" si="21"/>
        <v/>
      </c>
      <c r="R215" s="1">
        <f t="shared" si="22"/>
        <v>1</v>
      </c>
      <c r="S215" s="1">
        <f t="shared" si="23"/>
        <v>1</v>
      </c>
      <c r="V215" s="2"/>
      <c r="Y215" s="2"/>
    </row>
    <row r="216" spans="1:25" x14ac:dyDescent="0.25">
      <c r="A216" s="27" t="s">
        <v>1</v>
      </c>
      <c r="B216" s="28" t="s">
        <v>63</v>
      </c>
      <c r="C216" s="27" t="s">
        <v>90</v>
      </c>
      <c r="D216" s="27" t="s">
        <v>91</v>
      </c>
      <c r="E216" s="38" t="s">
        <v>14</v>
      </c>
      <c r="F216" s="3">
        <v>468827</v>
      </c>
      <c r="G216" s="23"/>
      <c r="H216" s="23"/>
      <c r="I216" s="23"/>
      <c r="J216" s="23"/>
      <c r="K216" s="23"/>
      <c r="L216" s="23"/>
      <c r="M216" s="32">
        <v>215928</v>
      </c>
      <c r="N216" s="31" t="str">
        <f t="shared" si="24"/>
        <v/>
      </c>
      <c r="O216" s="31">
        <f t="shared" si="19"/>
        <v>1</v>
      </c>
      <c r="P216" s="31">
        <f t="shared" si="20"/>
        <v>1</v>
      </c>
      <c r="Q216" s="31" t="str">
        <f t="shared" si="21"/>
        <v/>
      </c>
      <c r="R216" s="1">
        <f t="shared" si="22"/>
        <v>1</v>
      </c>
      <c r="S216" s="1">
        <f t="shared" si="23"/>
        <v>1</v>
      </c>
      <c r="V216" s="2"/>
      <c r="Y216" s="2"/>
    </row>
    <row r="217" spans="1:25" ht="15.75" x14ac:dyDescent="0.25">
      <c r="A217" s="29" t="s">
        <v>170</v>
      </c>
      <c r="B217" s="25" t="s">
        <v>37</v>
      </c>
      <c r="C217" s="26" t="s">
        <v>6</v>
      </c>
      <c r="D217" s="26" t="s">
        <v>7</v>
      </c>
      <c r="E217" s="26" t="s">
        <v>8</v>
      </c>
      <c r="F217" s="24"/>
      <c r="G217" s="24"/>
      <c r="H217" s="24"/>
      <c r="I217" s="24"/>
      <c r="J217" s="24"/>
      <c r="K217" s="24"/>
      <c r="L217" s="24"/>
      <c r="M217" s="32" t="s">
        <v>14</v>
      </c>
      <c r="N217" s="31" t="str">
        <f t="shared" si="24"/>
        <v/>
      </c>
      <c r="O217" s="31" t="str">
        <f t="shared" si="19"/>
        <v/>
      </c>
      <c r="P217" s="31" t="str">
        <f t="shared" si="20"/>
        <v/>
      </c>
      <c r="Q217" s="31" t="str">
        <f t="shared" si="21"/>
        <v/>
      </c>
      <c r="R217" s="1" t="str">
        <f t="shared" si="22"/>
        <v/>
      </c>
      <c r="S217" s="1" t="str">
        <f t="shared" si="23"/>
        <v/>
      </c>
      <c r="V217" s="2"/>
      <c r="Y217" s="2"/>
    </row>
    <row r="218" spans="1:25" ht="15.75" x14ac:dyDescent="0.25">
      <c r="A218" s="29" t="s">
        <v>170</v>
      </c>
      <c r="B218" s="25" t="s">
        <v>40</v>
      </c>
      <c r="C218" s="26" t="s">
        <v>6</v>
      </c>
      <c r="D218" s="26" t="s">
        <v>7</v>
      </c>
      <c r="E218" s="26" t="s">
        <v>8</v>
      </c>
      <c r="F218" s="24"/>
      <c r="G218" s="24"/>
      <c r="H218" s="24"/>
      <c r="I218" s="24"/>
      <c r="J218" s="24"/>
      <c r="K218" s="24"/>
      <c r="L218" s="24"/>
      <c r="M218" s="32" t="s">
        <v>14</v>
      </c>
      <c r="N218" s="31" t="str">
        <f t="shared" si="24"/>
        <v/>
      </c>
      <c r="O218" s="31" t="str">
        <f t="shared" si="19"/>
        <v/>
      </c>
      <c r="P218" s="31" t="str">
        <f t="shared" si="20"/>
        <v/>
      </c>
      <c r="Q218" s="31" t="str">
        <f t="shared" si="21"/>
        <v/>
      </c>
      <c r="R218" s="1" t="str">
        <f t="shared" si="22"/>
        <v/>
      </c>
      <c r="S218" s="1" t="str">
        <f t="shared" si="23"/>
        <v/>
      </c>
      <c r="V218" s="2"/>
      <c r="Y218" s="2"/>
    </row>
    <row r="219" spans="1:25" ht="15.75" x14ac:dyDescent="0.25">
      <c r="A219" s="29" t="s">
        <v>170</v>
      </c>
      <c r="B219" s="25" t="s">
        <v>38</v>
      </c>
      <c r="C219" s="26" t="s">
        <v>6</v>
      </c>
      <c r="D219" s="26" t="s">
        <v>7</v>
      </c>
      <c r="E219" s="26" t="s">
        <v>8</v>
      </c>
      <c r="F219" s="24"/>
      <c r="G219" s="24"/>
      <c r="H219" s="24"/>
      <c r="I219" s="24"/>
      <c r="J219" s="24"/>
      <c r="K219" s="24"/>
      <c r="L219" s="24"/>
      <c r="M219" s="32" t="s">
        <v>14</v>
      </c>
      <c r="N219" s="31" t="str">
        <f t="shared" si="24"/>
        <v/>
      </c>
      <c r="O219" s="31" t="str">
        <f t="shared" si="19"/>
        <v/>
      </c>
      <c r="P219" s="31" t="str">
        <f t="shared" si="20"/>
        <v/>
      </c>
      <c r="Q219" s="31" t="str">
        <f t="shared" si="21"/>
        <v/>
      </c>
      <c r="R219" s="1" t="str">
        <f t="shared" si="22"/>
        <v/>
      </c>
      <c r="S219" s="1" t="str">
        <f t="shared" si="23"/>
        <v/>
      </c>
      <c r="V219" s="2"/>
      <c r="Y219" s="2"/>
    </row>
    <row r="220" spans="1:25" ht="15.75" x14ac:dyDescent="0.25">
      <c r="A220" s="29" t="s">
        <v>170</v>
      </c>
      <c r="B220" s="25" t="s">
        <v>39</v>
      </c>
      <c r="C220" s="26" t="s">
        <v>6</v>
      </c>
      <c r="D220" s="26" t="s">
        <v>7</v>
      </c>
      <c r="E220" s="26" t="s">
        <v>8</v>
      </c>
      <c r="F220" s="24"/>
      <c r="G220" s="24"/>
      <c r="H220" s="24"/>
      <c r="I220" s="24"/>
      <c r="J220" s="24"/>
      <c r="K220" s="24"/>
      <c r="L220" s="24"/>
      <c r="M220" s="32" t="s">
        <v>14</v>
      </c>
      <c r="N220" s="31" t="str">
        <f t="shared" si="24"/>
        <v/>
      </c>
      <c r="O220" s="31" t="str">
        <f t="shared" si="19"/>
        <v/>
      </c>
      <c r="P220" s="31" t="str">
        <f t="shared" si="20"/>
        <v/>
      </c>
      <c r="Q220" s="31" t="str">
        <f t="shared" si="21"/>
        <v/>
      </c>
      <c r="R220" s="1" t="str">
        <f t="shared" si="22"/>
        <v/>
      </c>
      <c r="S220" s="1" t="str">
        <f t="shared" si="23"/>
        <v/>
      </c>
    </row>
    <row r="221" spans="1:25" ht="15.75" x14ac:dyDescent="0.25">
      <c r="A221" s="13"/>
      <c r="B221" s="20" t="s">
        <v>68</v>
      </c>
      <c r="C221" s="13"/>
      <c r="D221" s="13"/>
      <c r="E221" s="17"/>
      <c r="F221" s="6"/>
      <c r="G221" s="6"/>
      <c r="H221" s="6"/>
      <c r="I221" s="6"/>
      <c r="J221" s="6"/>
      <c r="K221" s="6"/>
      <c r="L221" s="6"/>
      <c r="M221" s="9"/>
      <c r="N221" s="1">
        <f t="shared" ref="N221:S221" si="25">SUM(N5:N220)</f>
        <v>0</v>
      </c>
      <c r="O221" s="2">
        <f t="shared" si="25"/>
        <v>42</v>
      </c>
      <c r="P221" s="2">
        <f t="shared" si="25"/>
        <v>185</v>
      </c>
      <c r="Q221" s="2">
        <f t="shared" si="25"/>
        <v>0</v>
      </c>
      <c r="R221" s="2">
        <f t="shared" si="25"/>
        <v>191</v>
      </c>
      <c r="S221" s="2">
        <f t="shared" si="25"/>
        <v>36</v>
      </c>
      <c r="V221" s="2"/>
      <c r="Y221" s="2"/>
    </row>
    <row r="222" spans="1:25" x14ac:dyDescent="0.25">
      <c r="A222" s="9"/>
      <c r="B222" s="6"/>
      <c r="C222" s="9"/>
      <c r="D222" s="9"/>
      <c r="E222" s="10"/>
      <c r="F222" s="10"/>
      <c r="G222" s="10"/>
      <c r="H222" s="10"/>
      <c r="I222" s="10"/>
      <c r="J222" s="10"/>
      <c r="K222" s="10"/>
      <c r="L222" s="10"/>
      <c r="M222" s="9"/>
      <c r="N222" s="15" t="s">
        <v>602</v>
      </c>
      <c r="O222" s="15" t="s">
        <v>11</v>
      </c>
      <c r="P222" s="15" t="s">
        <v>10</v>
      </c>
      <c r="Q222" s="14" t="s">
        <v>9</v>
      </c>
      <c r="R222" s="15" t="s">
        <v>12</v>
      </c>
      <c r="S222" s="15" t="s">
        <v>2</v>
      </c>
      <c r="T222" s="19"/>
    </row>
    <row r="223" spans="1:25" x14ac:dyDescent="0.25">
      <c r="A223" s="9"/>
      <c r="B223" s="6"/>
      <c r="C223" s="9"/>
      <c r="D223" s="9"/>
      <c r="E223" s="10"/>
      <c r="F223" s="10"/>
      <c r="G223" s="10"/>
      <c r="H223" s="10"/>
      <c r="I223" s="10"/>
      <c r="J223" s="10"/>
      <c r="K223" s="10"/>
      <c r="L223" s="10"/>
      <c r="M223" s="9"/>
    </row>
    <row r="224" spans="1:25" ht="15.75" x14ac:dyDescent="0.25">
      <c r="B224" s="18" t="str">
        <f>CONCATENATE(B225," ",E225,B226,E226,B227,E227,B228,E228,B229,E229,B230)</f>
        <v>Welcome to the United Lutheran Cemetery Page. This document summarizing data for 194 graves is based on a 100% photo survey conducted by Bill Waters on August 2, 2009 and was created by merging the  information found in the Works Project Administration (WPA) 1930’s Graves Registration Survey (45 records), the ongoing Iowa Gravestone Photo Project (GPP) (185 records), and the ongoing IAGenWeb Obituaries (Obits) (0 records). These tables include links to 0 pictures of the deceased. To add more pictures to this table, send the pictures you want added to your county coordinator. The left columns of the tabulation facilitate your viewing of the source data WPA (W), GPP (P) and Obits (O). Note that some records in this cemetery table have more than one source; and in most cases the information is redundant. If there is a disagreement, your county coordinator has used his best judgment about which information to include in the compilation. As more data becomes available it will be merged into these tables. This summary contains a wealth of information that was made available by volunteers taking pictures and transcribing data. Those volunteers are to be applauded, keep up the good work!</v>
      </c>
      <c r="C224" s="9"/>
      <c r="E224" s="1"/>
      <c r="F224" s="1"/>
      <c r="G224" s="1"/>
      <c r="H224" s="1"/>
      <c r="I224" s="1"/>
      <c r="J224" s="1"/>
      <c r="K224" s="1"/>
      <c r="L224" s="1"/>
    </row>
    <row r="225" spans="2:12" x14ac:dyDescent="0.25">
      <c r="B225" s="53" t="str">
        <f>CONCATENATE("Welcome to the ",C1," Cemetery Page. This document summarizing data for")</f>
        <v>Welcome to the United Lutheran Cemetery Page. This document summarizing data for</v>
      </c>
      <c r="C225" s="9"/>
      <c r="E225" s="1">
        <v>194</v>
      </c>
      <c r="F225" s="1"/>
      <c r="G225" s="1"/>
      <c r="H225" s="1"/>
      <c r="I225" s="1"/>
      <c r="J225" s="1"/>
      <c r="K225" s="1"/>
      <c r="L225" s="1"/>
    </row>
    <row r="226" spans="2:12" x14ac:dyDescent="0.25">
      <c r="B226" s="53" t="s">
        <v>603</v>
      </c>
      <c r="C226" s="9"/>
      <c r="E226" s="1">
        <v>45</v>
      </c>
      <c r="F226" s="1"/>
      <c r="G226" s="1"/>
      <c r="H226" s="1"/>
      <c r="I226" s="1"/>
      <c r="J226" s="1"/>
      <c r="K226" s="1"/>
      <c r="L226" s="1"/>
    </row>
    <row r="227" spans="2:12" x14ac:dyDescent="0.25">
      <c r="B227" s="53" t="s">
        <v>13</v>
      </c>
      <c r="C227" s="9"/>
      <c r="E227" s="1">
        <v>185</v>
      </c>
      <c r="F227" s="1"/>
      <c r="G227" s="1"/>
      <c r="H227" s="1"/>
      <c r="I227" s="1"/>
      <c r="J227" s="1"/>
      <c r="K227" s="1"/>
      <c r="L227" s="1"/>
    </row>
    <row r="228" spans="2:12" x14ac:dyDescent="0.25">
      <c r="B228" s="53" t="s">
        <v>47</v>
      </c>
      <c r="C228" s="9"/>
      <c r="E228" s="1">
        <v>0</v>
      </c>
      <c r="F228" s="1"/>
      <c r="G228" s="1"/>
      <c r="H228" s="1"/>
      <c r="I228" s="1"/>
      <c r="J228" s="1"/>
      <c r="K228" s="1"/>
      <c r="L228" s="1"/>
    </row>
    <row r="229" spans="2:12" x14ac:dyDescent="0.25">
      <c r="B229" s="53" t="s">
        <v>604</v>
      </c>
      <c r="C229" s="9"/>
      <c r="E229" s="1">
        <f>N3</f>
        <v>0</v>
      </c>
      <c r="F229" s="1"/>
      <c r="G229" s="1"/>
      <c r="H229" s="1"/>
      <c r="I229" s="1"/>
      <c r="J229" s="1"/>
      <c r="K229" s="1"/>
      <c r="L229" s="1"/>
    </row>
    <row r="230" spans="2:12" x14ac:dyDescent="0.25">
      <c r="B230" s="54" t="s">
        <v>605</v>
      </c>
    </row>
    <row r="232" spans="2:12" x14ac:dyDescent="0.25">
      <c r="B232" s="2" t="str">
        <f>CONCATENATE(B233,C1,B234,C1,B235,B236,"""")</f>
        <v xml:space="preserve"> &lt;a href="../../Adm/Contributers.htm"&gt;Connie Street&lt;/a&gt; is the past Winneshiek County IAGenWeb coordinator. While Connie was coordinator she  uploaded over 650 pictures to the GPP project database. Thank you Connie, and the many others who have taken the time to share their cemetery pictures with us, now we can all take a virtual cemetery tour via the internet. Connie's pictures included  one for  the United Lutheran Cemetery entrance.  This is what Connie wrote about the United Lutheran Cemetery. " The entry sign in 2008 is at the back of the cemetery on 315th Ave. south of County Road A46, west of Ridgeway. In 2006, it was located at the entrance to the cemetery near the road."</v>
      </c>
    </row>
    <row r="233" spans="2:12" x14ac:dyDescent="0.25">
      <c r="B233" s="2" t="s">
        <v>165</v>
      </c>
    </row>
    <row r="234" spans="2:12" x14ac:dyDescent="0.25">
      <c r="B234" s="2" t="s">
        <v>166</v>
      </c>
    </row>
    <row r="235" spans="2:12" x14ac:dyDescent="0.25">
      <c r="B235" s="2" t="s">
        <v>167</v>
      </c>
    </row>
    <row r="236" spans="2:12" x14ac:dyDescent="0.25">
      <c r="B236" s="21" t="s">
        <v>168</v>
      </c>
    </row>
  </sheetData>
  <sortState ref="A5:AF223">
    <sortCondition ref="B5:B223"/>
  </sortState>
  <printOptions horizontalCentered="1"/>
  <pageMargins left="0.2" right="0.2" top="1" bottom="0.25" header="0.75" footer="0"/>
  <pageSetup fitToHeight="0" orientation="landscape" horizontalDpi="300" verticalDpi="300" r:id="rId1"/>
  <headerFooter>
    <oddHeader>&amp;L&amp;F&amp;CUnited Lutheran&amp;RPage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0"/>
  <sheetViews>
    <sheetView topLeftCell="A210" workbookViewId="0">
      <pane xSplit="2" topLeftCell="D1" activePane="topRight" state="frozen"/>
      <selection pane="topRight" activeCell="O160" sqref="O160:O220"/>
    </sheetView>
  </sheetViews>
  <sheetFormatPr defaultRowHeight="15" x14ac:dyDescent="0.25"/>
  <cols>
    <col min="1" max="1" width="2.7109375" style="1" customWidth="1"/>
    <col min="2" max="2" width="30.7109375" style="2" customWidth="1"/>
    <col min="3" max="4" width="15.7109375" style="2" customWidth="1"/>
    <col min="5" max="5" width="50.7109375" style="3" customWidth="1"/>
    <col min="6" max="8" width="4.7109375" style="3" customWidth="1"/>
    <col min="9" max="10" width="4.7109375" style="2" customWidth="1"/>
    <col min="11" max="11" width="4.85546875" style="2" customWidth="1"/>
    <col min="12" max="12" width="1.7109375" style="2" customWidth="1"/>
    <col min="13" max="15" width="10.7109375" style="2" customWidth="1"/>
    <col min="16" max="23" width="1.7109375" style="2" customWidth="1"/>
    <col min="24" max="24" width="5.7109375" style="2" customWidth="1"/>
    <col min="25" max="16384" width="9.140625" style="2"/>
  </cols>
  <sheetData>
    <row r="1" spans="1:26" ht="15.75" x14ac:dyDescent="0.25">
      <c r="A1" s="29" t="s">
        <v>170</v>
      </c>
      <c r="B1" s="30" t="s">
        <v>15</v>
      </c>
      <c r="C1" s="29" t="s">
        <v>6</v>
      </c>
      <c r="D1" s="29" t="s">
        <v>7</v>
      </c>
      <c r="E1" s="29" t="s">
        <v>8</v>
      </c>
      <c r="F1" s="29" t="s">
        <v>171</v>
      </c>
      <c r="G1" s="29" t="s">
        <v>172</v>
      </c>
      <c r="H1" s="29" t="s">
        <v>173</v>
      </c>
      <c r="I1" s="29" t="s">
        <v>174</v>
      </c>
      <c r="J1" s="29" t="s">
        <v>175</v>
      </c>
      <c r="K1" s="29" t="s">
        <v>176</v>
      </c>
      <c r="L1" s="29" t="s">
        <v>177</v>
      </c>
      <c r="M1" s="29" t="s">
        <v>11</v>
      </c>
      <c r="N1" s="52"/>
      <c r="O1" s="2" t="str">
        <f>IF(A1="S",CONCATENATE(Y$1,MID(B1,1,1),Z$1),CONCATENATE("&lt;tr class=""style3"" &gt;",S1,Q1,R1,"&lt;td&gt;",P1,"&lt;/td&gt;&lt;td&gt;",C1,"&lt;/td&gt;&lt;td&gt;",D1,"&lt;/td&gt;&lt;td&gt;",E1,"&lt;/td&gt;"))</f>
        <v>&lt;tr class="style2" &gt;&lt;td&gt;W&lt;/td&gt;&lt;td&gt;P&lt;/td&gt;&lt;td&gt;O&lt;/td&gt;&lt;td &gt;Surnames Starting with A&lt;/td&gt;&lt;td&gt;Birth Date&lt;/td&gt;&lt;td&gt;Death Date&lt;/td&gt;&lt;td&gt;Notes&lt;/td&gt;</v>
      </c>
      <c r="P1" s="6" t="str">
        <f>IF(I1="",B1,CONCATENATE("&lt;a href=""Web Pages/WP",I1,".htm""&gt;",B1,"&lt;img src=""zimages/cam.gif"" alt=""picture"" BORDER=0&gt;"))</f>
        <v>&lt;a href="Web Pages/WPPhoto Id.htm"&gt;Aaaa                            Names&lt;img src="zimages/cam.gif" alt="picture" BORDER=0&gt;</v>
      </c>
      <c r="Q1" s="2" t="str">
        <f>IF(F1="","&lt;td&gt;&lt;/td&gt;",CONCATENATE("&lt;td&gt;&lt;a href=""http://iowagravestones.org/gs_view.php?id=",F1,""" Target=""GPP""&gt;P&lt;/a&gt;&lt;/td&gt;"))</f>
        <v>&lt;td&gt;&lt;a href="http://iowagravestones.org/gs_view.php?id=GPP-ID" Target="GPP"&gt;P&lt;/a&gt;&lt;/td&gt;</v>
      </c>
      <c r="R1" s="2" t="str">
        <f>IF(H1="","   &lt;td&gt;&lt;/td&gt;",CONCATENATE("   &lt;td&gt;&lt;a href=""http://iagenweb.org/boards/",G1,"/obituaries/index.cgi?read=",H1,""" Target=""Obits""&gt;O&lt;/a&gt;&lt;/td&gt;"))</f>
        <v xml:space="preserve">   &lt;td&gt;&lt;a href="http://iagenweb.org/boards/Obit-County/obituaries/index.cgi?read=Obit-ID" Target="Obits"&gt;O&lt;/a&gt;&lt;/td&gt;</v>
      </c>
      <c r="S1" s="2" t="str">
        <f>IF(M1="","&lt;td&gt;&lt;/td&gt;",CONCATENATE("&lt;td&gt;&lt;a href=""http://iowawpagraves.org/view.php?id=",M1,""" target=""WPA""&gt;W&lt;/a&gt;&lt;/td&gt;"))</f>
        <v>&lt;td&gt;&lt;a href="http://iowawpagraves.org/view.php?id=WPA" target="WPA"&gt;W&lt;/a&gt;&lt;/td&gt;</v>
      </c>
      <c r="T1" s="6" t="s">
        <v>68</v>
      </c>
      <c r="U1" s="52"/>
      <c r="Y1" s="2" t="s">
        <v>506</v>
      </c>
      <c r="Z1" s="2" t="s">
        <v>507</v>
      </c>
    </row>
    <row r="2" spans="1:26" x14ac:dyDescent="0.25">
      <c r="A2" s="34"/>
      <c r="B2" s="41" t="s">
        <v>327</v>
      </c>
      <c r="C2" s="41"/>
      <c r="D2" s="41" t="s">
        <v>328</v>
      </c>
      <c r="E2" s="39"/>
      <c r="F2" s="3">
        <v>468808</v>
      </c>
      <c r="G2" s="23"/>
      <c r="H2" s="23"/>
      <c r="I2" s="23"/>
      <c r="J2" s="23"/>
      <c r="K2" s="23"/>
      <c r="L2" s="23"/>
      <c r="M2" s="32"/>
      <c r="N2" s="6"/>
      <c r="O2" s="2" t="str">
        <f t="shared" ref="O2:O65" si="0">IF(A2="S",CONCATENATE(Y$1,MID(B2,1,1),Z$1),CONCATENATE("&lt;tr class=""style3"" &gt;",S2,Q2,R2,"&lt;td&gt;",P2,"&lt;/td&gt;&lt;td&gt;",C2,"&lt;/td&gt;&lt;td&gt;",D2,"&lt;/td&gt;&lt;td&gt;",E2,"&lt;/td&gt;"))</f>
        <v>&lt;tr class="style3" &gt;&lt;td&gt;&lt;/td&gt;&lt;td&gt;&lt;a href="http://iowagravestones.org/gs_view.php?id=468808" Target="GPP"&gt;P&lt;/a&gt;&lt;/td&gt;   &lt;td&gt;&lt;/td&gt;&lt;td&gt;????, Geot???&lt;/td&gt;&lt;td&gt;&lt;/td&gt;&lt;td&gt;April 25, 1871&lt;/td&gt;&lt;td&gt;&lt;/td&gt;</v>
      </c>
      <c r="P2" s="6" t="str">
        <f t="shared" ref="P2:P65" si="1">IF(I2="",B2,CONCATENATE("&lt;a href=""Web Pages/WP",I2,".htm""&gt;",B2,"&lt;img src=""zimages/cam.gif"" alt=""picture"" BORDER=0&gt;"))</f>
        <v>????, Geot???</v>
      </c>
      <c r="Q2" s="2" t="str">
        <f t="shared" ref="Q2:Q65" si="2">IF(F2="","&lt;td&gt;&lt;/td&gt;",CONCATENATE("&lt;td&gt;&lt;a href=""http://iowagravestones.org/gs_view.php?id=",F2,""" Target=""GPP""&gt;P&lt;/a&gt;&lt;/td&gt;"))</f>
        <v>&lt;td&gt;&lt;a href="http://iowagravestones.org/gs_view.php?id=468808" Target="GPP"&gt;P&lt;/a&gt;&lt;/td&gt;</v>
      </c>
      <c r="R2" s="2" t="str">
        <f t="shared" ref="R2:R65" si="3">IF(H2="","   &lt;td&gt;&lt;/td&gt;",CONCATENATE("   &lt;td&gt;&lt;a href=""http://iagenweb.org/boards/",G2,"/obituaries/index.cgi?read=",H2,""" Target=""Obits""&gt;O&lt;/a&gt;&lt;/td&gt;"))</f>
        <v xml:space="preserve">   &lt;td&gt;&lt;/td&gt;</v>
      </c>
      <c r="S2" s="2" t="str">
        <f t="shared" ref="S2:S65" si="4">IF(M2="","&lt;td&gt;&lt;/td&gt;",CONCATENATE("&lt;td&gt;&lt;a href=""http://iowawpagraves.org/view.php?id=",M2,""" target=""WPA""&gt;W&lt;/a&gt;&lt;/td&gt;"))</f>
        <v>&lt;td&gt;&lt;/td&gt;</v>
      </c>
      <c r="T2" s="6" t="s">
        <v>68</v>
      </c>
      <c r="U2" s="52"/>
    </row>
    <row r="3" spans="1:26" x14ac:dyDescent="0.25">
      <c r="A3" s="34"/>
      <c r="B3" s="41" t="s">
        <v>326</v>
      </c>
      <c r="C3" s="41"/>
      <c r="D3" s="41"/>
      <c r="E3" s="39"/>
      <c r="F3" s="3">
        <v>468805</v>
      </c>
      <c r="G3" s="23"/>
      <c r="H3" s="23"/>
      <c r="I3" s="23"/>
      <c r="J3" s="23"/>
      <c r="K3" s="23"/>
      <c r="L3" s="23"/>
      <c r="M3" s="32"/>
      <c r="N3" s="6"/>
      <c r="O3" s="2" t="str">
        <f t="shared" si="0"/>
        <v>&lt;tr class="style3" &gt;&lt;td&gt;&lt;/td&gt;&lt;td&gt;&lt;a href="http://iowagravestones.org/gs_view.php?id=468805" Target="GPP"&gt;P&lt;/a&gt;&lt;/td&gt;   &lt;td&gt;&lt;/td&gt;&lt;td&gt;????, Niels&lt;/td&gt;&lt;td&gt;&lt;/td&gt;&lt;td&gt;&lt;/td&gt;&lt;td&gt;&lt;/td&gt;</v>
      </c>
      <c r="P3" s="6" t="str">
        <f t="shared" si="1"/>
        <v>????, Niels</v>
      </c>
      <c r="Q3" s="2" t="str">
        <f t="shared" si="2"/>
        <v>&lt;td&gt;&lt;a href="http://iowagravestones.org/gs_view.php?id=468805" Target="GPP"&gt;P&lt;/a&gt;&lt;/td&gt;</v>
      </c>
      <c r="R3" s="2" t="str">
        <f t="shared" si="3"/>
        <v xml:space="preserve">   &lt;td&gt;&lt;/td&gt;</v>
      </c>
      <c r="S3" s="2" t="str">
        <f t="shared" si="4"/>
        <v>&lt;td&gt;&lt;/td&gt;</v>
      </c>
      <c r="T3" s="6" t="s">
        <v>68</v>
      </c>
      <c r="U3" s="52"/>
    </row>
    <row r="4" spans="1:26" x14ac:dyDescent="0.25">
      <c r="A4" s="34"/>
      <c r="B4" s="45" t="s">
        <v>352</v>
      </c>
      <c r="C4" s="45" t="s">
        <v>353</v>
      </c>
      <c r="D4" s="45" t="s">
        <v>354</v>
      </c>
      <c r="E4" s="39"/>
      <c r="F4" s="3">
        <v>468835</v>
      </c>
      <c r="G4" s="23"/>
      <c r="H4" s="23"/>
      <c r="I4" s="23"/>
      <c r="J4" s="23"/>
      <c r="K4" s="23"/>
      <c r="L4" s="23"/>
      <c r="M4" s="32"/>
      <c r="O4" s="2" t="str">
        <f t="shared" si="0"/>
        <v>&lt;tr class="style3" &gt;&lt;td&gt;&lt;/td&gt;&lt;td&gt;&lt;a href="http://iowagravestones.org/gs_view.php?id=468835" Target="GPP"&gt;P&lt;/a&gt;&lt;/td&gt;   &lt;td&gt;&lt;/td&gt;&lt;td&gt;Alfsen, ?sten&lt;/td&gt;&lt;td&gt;Age 4 Mos&lt;/td&gt;&lt;td&gt;Aug 1, 1869&lt;/td&gt;&lt;td&gt;&lt;/td&gt;</v>
      </c>
      <c r="P4" s="6" t="str">
        <f t="shared" si="1"/>
        <v>Alfsen, ?sten</v>
      </c>
      <c r="Q4" s="2" t="str">
        <f t="shared" si="2"/>
        <v>&lt;td&gt;&lt;a href="http://iowagravestones.org/gs_view.php?id=468835" Target="GPP"&gt;P&lt;/a&gt;&lt;/td&gt;</v>
      </c>
      <c r="R4" s="2" t="str">
        <f t="shared" si="3"/>
        <v xml:space="preserve">   &lt;td&gt;&lt;/td&gt;</v>
      </c>
      <c r="S4" s="2" t="str">
        <f t="shared" si="4"/>
        <v>&lt;td&gt;&lt;/td&gt;</v>
      </c>
      <c r="T4" s="6" t="s">
        <v>68</v>
      </c>
      <c r="U4" s="52"/>
    </row>
    <row r="5" spans="1:26" x14ac:dyDescent="0.25">
      <c r="A5" s="34"/>
      <c r="B5" s="41" t="s">
        <v>66</v>
      </c>
      <c r="C5" s="42" t="s">
        <v>105</v>
      </c>
      <c r="D5" s="41" t="s">
        <v>351</v>
      </c>
      <c r="E5" s="38" t="s">
        <v>14</v>
      </c>
      <c r="F5" s="3">
        <v>468834</v>
      </c>
      <c r="G5" s="23"/>
      <c r="H5" s="23"/>
      <c r="I5" s="23"/>
      <c r="J5" s="23"/>
      <c r="K5" s="23"/>
      <c r="L5" s="23"/>
      <c r="M5" s="32">
        <v>207100</v>
      </c>
      <c r="O5" s="2" t="str">
        <f t="shared" si="0"/>
        <v>&lt;tr class="style3" &gt;&lt;td&gt;&lt;a href="http://iowawpagraves.org/view.php?id=207100" target="WPA"&gt;W&lt;/a&gt;&lt;/td&gt;&lt;td&gt;&lt;a href="http://iowagravestones.org/gs_view.php?id=468834" Target="GPP"&gt;P&lt;/a&gt;&lt;/td&gt;   &lt;td&gt;&lt;/td&gt;&lt;td&gt;Alfsen, Thoraan         &lt;/td&gt;&lt;td&gt;1824&lt;/td&gt;&lt;td&gt;April 20, 1869&lt;/td&gt;&lt;td&gt;&lt;/td&gt;</v>
      </c>
      <c r="P5" s="6" t="str">
        <f t="shared" si="1"/>
        <v xml:space="preserve">Alfsen, Thoraan         </v>
      </c>
      <c r="Q5" s="2" t="str">
        <f t="shared" si="2"/>
        <v>&lt;td&gt;&lt;a href="http://iowagravestones.org/gs_view.php?id=468834" Target="GPP"&gt;P&lt;/a&gt;&lt;/td&gt;</v>
      </c>
      <c r="R5" s="2" t="str">
        <f t="shared" si="3"/>
        <v xml:space="preserve">   &lt;td&gt;&lt;/td&gt;</v>
      </c>
      <c r="S5" s="2" t="str">
        <f t="shared" si="4"/>
        <v>&lt;td&gt;&lt;a href="http://iowawpagraves.org/view.php?id=207100" target="WPA"&gt;W&lt;/a&gt;&lt;/td&gt;</v>
      </c>
      <c r="T5" s="6" t="s">
        <v>68</v>
      </c>
      <c r="U5" s="52"/>
    </row>
    <row r="6" spans="1:26" x14ac:dyDescent="0.25">
      <c r="A6" s="34"/>
      <c r="B6" s="45" t="s">
        <v>355</v>
      </c>
      <c r="C6" s="45" t="s">
        <v>505</v>
      </c>
      <c r="D6" s="45" t="s">
        <v>356</v>
      </c>
      <c r="E6" s="39" t="s">
        <v>601</v>
      </c>
      <c r="F6" s="3">
        <v>468836</v>
      </c>
      <c r="G6" s="23"/>
      <c r="H6" s="23"/>
      <c r="I6" s="23"/>
      <c r="J6" s="23"/>
      <c r="K6" s="23"/>
      <c r="L6" s="23"/>
      <c r="M6" s="32"/>
      <c r="O6" s="2" t="str">
        <f t="shared" si="0"/>
        <v>&lt;tr class="style3" &gt;&lt;td&gt;&lt;/td&gt;&lt;td&gt;&lt;a href="http://iowagravestones.org/gs_view.php?id=468836" Target="GPP"&gt;P&lt;/a&gt;&lt;/td&gt;   &lt;td&gt;&lt;/td&gt;&lt;td&gt;Alfson, ?aran&lt;/td&gt;&lt;td&gt;May 26, 1824&lt;/td&gt;&lt;td&gt;Apr 20, 18??&lt;/td&gt;&lt;td&gt;Second stone apparently same person name spelled slightly different&lt;/td&gt;</v>
      </c>
      <c r="P6" s="6" t="str">
        <f t="shared" si="1"/>
        <v>Alfson, ?aran</v>
      </c>
      <c r="Q6" s="2" t="str">
        <f t="shared" si="2"/>
        <v>&lt;td&gt;&lt;a href="http://iowagravestones.org/gs_view.php?id=468836" Target="GPP"&gt;P&lt;/a&gt;&lt;/td&gt;</v>
      </c>
      <c r="R6" s="2" t="str">
        <f t="shared" si="3"/>
        <v xml:space="preserve">   &lt;td&gt;&lt;/td&gt;</v>
      </c>
      <c r="S6" s="2" t="str">
        <f t="shared" si="4"/>
        <v>&lt;td&gt;&lt;/td&gt;</v>
      </c>
      <c r="T6" s="6" t="s">
        <v>68</v>
      </c>
      <c r="U6" s="52"/>
    </row>
    <row r="7" spans="1:26" x14ac:dyDescent="0.25">
      <c r="A7" s="34"/>
      <c r="B7" s="45" t="s">
        <v>357</v>
      </c>
      <c r="C7" s="45" t="s">
        <v>358</v>
      </c>
      <c r="D7" s="45" t="s">
        <v>359</v>
      </c>
      <c r="E7" s="38" t="s">
        <v>498</v>
      </c>
      <c r="F7" s="3">
        <v>468837</v>
      </c>
      <c r="G7" s="23"/>
      <c r="H7" s="23"/>
      <c r="I7" s="23"/>
      <c r="J7" s="23"/>
      <c r="K7" s="23"/>
      <c r="L7" s="23"/>
      <c r="M7" s="32">
        <v>207101</v>
      </c>
      <c r="O7" s="2" t="str">
        <f t="shared" si="0"/>
        <v>&lt;tr class="style3" &gt;&lt;td&gt;&lt;a href="http://iowawpagraves.org/view.php?id=207101" target="WPA"&gt;W&lt;/a&gt;&lt;/td&gt;&lt;td&gt;&lt;a href="http://iowagravestones.org/gs_view.php?id=468837" Target="GPP"&gt;P&lt;/a&gt;&lt;/td&gt;   &lt;td&gt;&lt;/td&gt;&lt;td&gt;Alfson, Alf&lt;/td&gt;&lt;td&gt;Nov 23, 1824&lt;/td&gt;&lt;td&gt;Dec. 15, 1910&lt;/td&gt;&lt;td&gt;The WPA spelled Alfson, Alf as Alfsen, Alf&lt;/td&gt;</v>
      </c>
      <c r="P7" s="6" t="str">
        <f t="shared" si="1"/>
        <v>Alfson, Alf</v>
      </c>
      <c r="Q7" s="2" t="str">
        <f t="shared" si="2"/>
        <v>&lt;td&gt;&lt;a href="http://iowagravestones.org/gs_view.php?id=468837" Target="GPP"&gt;P&lt;/a&gt;&lt;/td&gt;</v>
      </c>
      <c r="R7" s="2" t="str">
        <f t="shared" si="3"/>
        <v xml:space="preserve">   &lt;td&gt;&lt;/td&gt;</v>
      </c>
      <c r="S7" s="2" t="str">
        <f t="shared" si="4"/>
        <v>&lt;td&gt;&lt;a href="http://iowawpagraves.org/view.php?id=207101" target="WPA"&gt;W&lt;/a&gt;&lt;/td&gt;</v>
      </c>
      <c r="T7" s="6" t="s">
        <v>68</v>
      </c>
      <c r="U7" s="52"/>
    </row>
    <row r="8" spans="1:26" x14ac:dyDescent="0.25">
      <c r="A8" s="34"/>
      <c r="B8" s="45" t="s">
        <v>341</v>
      </c>
      <c r="C8" s="45" t="s">
        <v>342</v>
      </c>
      <c r="D8" s="45" t="s">
        <v>343</v>
      </c>
      <c r="E8" s="38" t="s">
        <v>68</v>
      </c>
      <c r="F8" s="3">
        <v>468819</v>
      </c>
      <c r="G8" s="23"/>
      <c r="H8" s="23"/>
      <c r="I8" s="23"/>
      <c r="J8" s="23"/>
      <c r="K8" s="23"/>
      <c r="L8" s="23"/>
      <c r="M8" s="32">
        <v>207102</v>
      </c>
      <c r="O8" s="2" t="str">
        <f t="shared" si="0"/>
        <v>&lt;tr class="style3" &gt;&lt;td&gt;&lt;a href="http://iowawpagraves.org/view.php?id=207102" target="WPA"&gt;W&lt;/a&gt;&lt;/td&gt;&lt;td&gt;&lt;a href="http://iowagravestones.org/gs_view.php?id=468819" Target="GPP"&gt;P&lt;/a&gt;&lt;/td&gt;   &lt;td&gt;&lt;/td&gt;&lt;td&gt;Alfson, Caroline E (Magnuson)&lt;/td&gt;&lt;td&gt;Apr 4, 1866&lt;/td&gt;&lt;td&gt;Mar 17, 1889&lt;/td&gt;&lt;td&gt; &lt;/td&gt;</v>
      </c>
      <c r="P8" s="6" t="str">
        <f t="shared" si="1"/>
        <v>Alfson, Caroline E (Magnuson)</v>
      </c>
      <c r="Q8" s="2" t="str">
        <f t="shared" si="2"/>
        <v>&lt;td&gt;&lt;a href="http://iowagravestones.org/gs_view.php?id=468819" Target="GPP"&gt;P&lt;/a&gt;&lt;/td&gt;</v>
      </c>
      <c r="R8" s="2" t="str">
        <f t="shared" si="3"/>
        <v xml:space="preserve">   &lt;td&gt;&lt;/td&gt;</v>
      </c>
      <c r="S8" s="2" t="str">
        <f t="shared" si="4"/>
        <v>&lt;td&gt;&lt;a href="http://iowawpagraves.org/view.php?id=207102" target="WPA"&gt;W&lt;/a&gt;&lt;/td&gt;</v>
      </c>
      <c r="T8" s="6" t="s">
        <v>68</v>
      </c>
      <c r="U8" s="52"/>
    </row>
    <row r="9" spans="1:26" ht="26.25" x14ac:dyDescent="0.25">
      <c r="A9" s="34" t="s">
        <v>163</v>
      </c>
      <c r="B9" s="28" t="s">
        <v>109</v>
      </c>
      <c r="C9" s="27">
        <v>1826</v>
      </c>
      <c r="D9" s="27">
        <v>1908</v>
      </c>
      <c r="E9" s="38" t="s">
        <v>14</v>
      </c>
      <c r="F9" s="2">
        <v>360409</v>
      </c>
      <c r="G9" s="23"/>
      <c r="H9" s="23"/>
      <c r="I9" s="23"/>
      <c r="J9" s="23"/>
      <c r="K9" s="23"/>
      <c r="L9" s="23"/>
      <c r="M9" s="32">
        <v>207105</v>
      </c>
      <c r="O9" s="2" t="str">
        <f t="shared" si="0"/>
        <v>&lt;tr class="style3" &gt;&lt;td&gt;&lt;a href="http://iowawpagraves.org/view.php?id=207105" target="WPA"&gt;W&lt;/a&gt;&lt;/td&gt;&lt;td&gt;&lt;a href="http://iowagravestones.org/gs_view.php?id=360409" Target="GPP"&gt;P&lt;/a&gt;&lt;/td&gt;   &lt;td&gt;&lt;/td&gt;&lt;td&gt;Alfson, Eli K.&lt;/td&gt;&lt;td&gt;1826&lt;/td&gt;&lt;td&gt;1908&lt;/td&gt;&lt;td&gt;&lt;/td&gt;</v>
      </c>
      <c r="P9" s="6" t="str">
        <f t="shared" si="1"/>
        <v>Alfson, Eli K.</v>
      </c>
      <c r="Q9" s="2" t="str">
        <f t="shared" si="2"/>
        <v>&lt;td&gt;&lt;a href="http://iowagravestones.org/gs_view.php?id=360409" Target="GPP"&gt;P&lt;/a&gt;&lt;/td&gt;</v>
      </c>
      <c r="R9" s="2" t="str">
        <f t="shared" si="3"/>
        <v xml:space="preserve">   &lt;td&gt;&lt;/td&gt;</v>
      </c>
      <c r="S9" s="2" t="str">
        <f t="shared" si="4"/>
        <v>&lt;td&gt;&lt;a href="http://iowawpagraves.org/view.php?id=207105" target="WPA"&gt;W&lt;/a&gt;&lt;/td&gt;</v>
      </c>
      <c r="T9" s="6" t="s">
        <v>68</v>
      </c>
      <c r="U9" s="52"/>
    </row>
    <row r="10" spans="1:26" x14ac:dyDescent="0.25">
      <c r="A10" s="34"/>
      <c r="B10" s="45" t="s">
        <v>360</v>
      </c>
      <c r="C10" s="45" t="s">
        <v>361</v>
      </c>
      <c r="D10" s="45" t="s">
        <v>362</v>
      </c>
      <c r="E10" s="38" t="s">
        <v>14</v>
      </c>
      <c r="F10" s="3">
        <v>468838</v>
      </c>
      <c r="G10" s="23"/>
      <c r="H10" s="23"/>
      <c r="I10" s="23"/>
      <c r="J10" s="23"/>
      <c r="K10" s="23"/>
      <c r="L10" s="23"/>
      <c r="M10" s="32">
        <f>207106</f>
        <v>207106</v>
      </c>
      <c r="O10" s="2" t="str">
        <f t="shared" si="0"/>
        <v>&lt;tr class="style3" &gt;&lt;td&gt;&lt;a href="http://iowawpagraves.org/view.php?id=207106" target="WPA"&gt;W&lt;/a&gt;&lt;/td&gt;&lt;td&gt;&lt;a href="http://iowagravestones.org/gs_view.php?id=468838" Target="GPP"&gt;P&lt;/a&gt;&lt;/td&gt;   &lt;td&gt;&lt;/td&gt;&lt;td&gt;Alfson, Helga&lt;/td&gt;&lt;td&gt;Oct 13, 1830&lt;/td&gt;&lt;td&gt;Feb. 1, 1916&lt;/td&gt;&lt;td&gt;&lt;/td&gt;</v>
      </c>
      <c r="P10" s="6" t="str">
        <f t="shared" si="1"/>
        <v>Alfson, Helga</v>
      </c>
      <c r="Q10" s="2" t="str">
        <f t="shared" si="2"/>
        <v>&lt;td&gt;&lt;a href="http://iowagravestones.org/gs_view.php?id=468838" Target="GPP"&gt;P&lt;/a&gt;&lt;/td&gt;</v>
      </c>
      <c r="R10" s="2" t="str">
        <f t="shared" si="3"/>
        <v xml:space="preserve">   &lt;td&gt;&lt;/td&gt;</v>
      </c>
      <c r="S10" s="2" t="str">
        <f t="shared" si="4"/>
        <v>&lt;td&gt;&lt;a href="http://iowawpagraves.org/view.php?id=207106" target="WPA"&gt;W&lt;/a&gt;&lt;/td&gt;</v>
      </c>
      <c r="T10" s="6" t="s">
        <v>68</v>
      </c>
      <c r="U10" s="52"/>
    </row>
    <row r="11" spans="1:26" x14ac:dyDescent="0.25">
      <c r="A11" s="34"/>
      <c r="B11" s="45" t="s">
        <v>338</v>
      </c>
      <c r="C11" s="45" t="s">
        <v>339</v>
      </c>
      <c r="D11" s="45" t="s">
        <v>340</v>
      </c>
      <c r="E11" s="38" t="s">
        <v>14</v>
      </c>
      <c r="F11" s="3">
        <v>468816</v>
      </c>
      <c r="G11" s="23"/>
      <c r="H11" s="23"/>
      <c r="I11" s="23"/>
      <c r="J11" s="23"/>
      <c r="K11" s="23"/>
      <c r="L11" s="23"/>
      <c r="M11" s="32">
        <v>207104</v>
      </c>
      <c r="O11" s="2" t="str">
        <f t="shared" si="0"/>
        <v>&lt;tr class="style3" &gt;&lt;td&gt;&lt;a href="http://iowawpagraves.org/view.php?id=207104" target="WPA"&gt;W&lt;/a&gt;&lt;/td&gt;&lt;td&gt;&lt;a href="http://iowagravestones.org/gs_view.php?id=468816" Target="GPP"&gt;P&lt;/a&gt;&lt;/td&gt;   &lt;td&gt;&lt;/td&gt;&lt;td&gt;Alfson, John   &lt;/td&gt;&lt;td&gt;Oct. , 1859&lt;/td&gt;&lt;td&gt;Mar. 1, 1933&lt;/td&gt;&lt;td&gt;&lt;/td&gt;</v>
      </c>
      <c r="P11" s="6" t="str">
        <f t="shared" si="1"/>
        <v xml:space="preserve">Alfson, John   </v>
      </c>
      <c r="Q11" s="2" t="str">
        <f t="shared" si="2"/>
        <v>&lt;td&gt;&lt;a href="http://iowagravestones.org/gs_view.php?id=468816" Target="GPP"&gt;P&lt;/a&gt;&lt;/td&gt;</v>
      </c>
      <c r="R11" s="2" t="str">
        <f t="shared" si="3"/>
        <v xml:space="preserve">   &lt;td&gt;&lt;/td&gt;</v>
      </c>
      <c r="S11" s="2" t="str">
        <f t="shared" si="4"/>
        <v>&lt;td&gt;&lt;a href="http://iowawpagraves.org/view.php?id=207104" target="WPA"&gt;W&lt;/a&gt;&lt;/td&gt;</v>
      </c>
      <c r="T11" s="6" t="s">
        <v>68</v>
      </c>
      <c r="U11" s="52"/>
    </row>
    <row r="12" spans="1:26" x14ac:dyDescent="0.25">
      <c r="A12" s="34" t="s">
        <v>0</v>
      </c>
      <c r="B12" s="28" t="s">
        <v>108</v>
      </c>
      <c r="C12" s="27">
        <v>1828</v>
      </c>
      <c r="D12" s="27">
        <v>1920</v>
      </c>
      <c r="E12" s="28" t="s">
        <v>68</v>
      </c>
      <c r="F12" s="2">
        <v>360408</v>
      </c>
      <c r="G12" s="6"/>
      <c r="H12" s="6"/>
      <c r="I12" s="6"/>
      <c r="J12" s="6"/>
      <c r="K12" s="6"/>
      <c r="L12" s="6"/>
      <c r="M12" s="32" t="s">
        <v>14</v>
      </c>
      <c r="O12" s="2" t="str">
        <f t="shared" si="0"/>
        <v>&lt;tr class="style3" &gt;&lt;td&gt;&lt;/td&gt;&lt;td&gt;&lt;a href="http://iowagravestones.org/gs_view.php?id=360408" Target="GPP"&gt;P&lt;/a&gt;&lt;/td&gt;   &lt;td&gt;&lt;/td&gt;&lt;td&gt;Alfson, K.&lt;/td&gt;&lt;td&gt;1828&lt;/td&gt;&lt;td&gt;1920&lt;/td&gt;&lt;td&gt; &lt;/td&gt;</v>
      </c>
      <c r="P12" s="6" t="str">
        <f t="shared" si="1"/>
        <v>Alfson, K.</v>
      </c>
      <c r="Q12" s="2" t="str">
        <f t="shared" si="2"/>
        <v>&lt;td&gt;&lt;a href="http://iowagravestones.org/gs_view.php?id=360408" Target="GPP"&gt;P&lt;/a&gt;&lt;/td&gt;</v>
      </c>
      <c r="R12" s="2" t="str">
        <f t="shared" si="3"/>
        <v xml:space="preserve">   &lt;td&gt;&lt;/td&gt;</v>
      </c>
      <c r="S12" s="2" t="str">
        <f t="shared" si="4"/>
        <v>&lt;td&gt;&lt;/td&gt;</v>
      </c>
      <c r="T12" s="6" t="s">
        <v>68</v>
      </c>
      <c r="U12" s="52"/>
    </row>
    <row r="13" spans="1:26" x14ac:dyDescent="0.25">
      <c r="A13" s="34" t="s">
        <v>1</v>
      </c>
      <c r="B13" s="28" t="s">
        <v>67</v>
      </c>
      <c r="C13" s="27" t="s">
        <v>106</v>
      </c>
      <c r="D13" s="27" t="s">
        <v>99</v>
      </c>
      <c r="E13" s="38" t="s">
        <v>14</v>
      </c>
      <c r="F13" s="23"/>
      <c r="G13" s="23"/>
      <c r="H13" s="23"/>
      <c r="I13" s="23"/>
      <c r="J13" s="23"/>
      <c r="K13" s="23"/>
      <c r="L13" s="23"/>
      <c r="M13" s="32">
        <v>207103</v>
      </c>
      <c r="O13" s="2" t="str">
        <f t="shared" si="0"/>
        <v>&lt;tr class="style3" &gt;&lt;td&gt;&lt;a href="http://iowawpagraves.org/view.php?id=207103" target="WPA"&gt;W&lt;/a&gt;&lt;/td&gt;&lt;td&gt;&lt;/td&gt;   &lt;td&gt;&lt;/td&gt;&lt;td&gt;Alfson, K. A.           &lt;/td&gt;&lt;td&gt;1874&lt;/td&gt;&lt;td&gt;1933&lt;/td&gt;&lt;td&gt;&lt;/td&gt;</v>
      </c>
      <c r="P13" s="6" t="str">
        <f t="shared" si="1"/>
        <v xml:space="preserve">Alfson, K. A.           </v>
      </c>
      <c r="Q13" s="2" t="str">
        <f t="shared" si="2"/>
        <v>&lt;td&gt;&lt;/td&gt;</v>
      </c>
      <c r="R13" s="2" t="str">
        <f t="shared" si="3"/>
        <v xml:space="preserve">   &lt;td&gt;&lt;/td&gt;</v>
      </c>
      <c r="S13" s="2" t="str">
        <f t="shared" si="4"/>
        <v>&lt;td&gt;&lt;a href="http://iowawpagraves.org/view.php?id=207103" target="WPA"&gt;W&lt;/a&gt;&lt;/td&gt;</v>
      </c>
      <c r="T13" s="6" t="s">
        <v>68</v>
      </c>
      <c r="U13" s="52"/>
    </row>
    <row r="14" spans="1:26" x14ac:dyDescent="0.25">
      <c r="A14" s="34"/>
      <c r="B14" s="45" t="s">
        <v>437</v>
      </c>
      <c r="C14" s="46" t="s">
        <v>100</v>
      </c>
      <c r="D14" s="46" t="s">
        <v>438</v>
      </c>
      <c r="E14" s="40"/>
      <c r="F14" s="3">
        <v>468692</v>
      </c>
      <c r="G14" s="23"/>
      <c r="H14" s="23"/>
      <c r="I14" s="23"/>
      <c r="J14" s="23"/>
      <c r="K14" s="23"/>
      <c r="L14" s="23"/>
      <c r="M14" s="32"/>
      <c r="O14" s="2" t="str">
        <f t="shared" si="0"/>
        <v>&lt;tr class="style3" &gt;&lt;td&gt;&lt;/td&gt;&lt;td&gt;&lt;a href="http://iowagravestones.org/gs_view.php?id=468692" Target="GPP"&gt;P&lt;/a&gt;&lt;/td&gt;   &lt;td&gt;&lt;/td&gt;&lt;td&gt;Alman, Leona Mrs.&lt;/td&gt;&lt;td&gt;1906&lt;/td&gt;&lt;td&gt;1943&lt;/td&gt;&lt;td&gt;&lt;/td&gt;</v>
      </c>
      <c r="P14" s="6" t="str">
        <f t="shared" si="1"/>
        <v>Alman, Leona Mrs.</v>
      </c>
      <c r="Q14" s="2" t="str">
        <f t="shared" si="2"/>
        <v>&lt;td&gt;&lt;a href="http://iowagravestones.org/gs_view.php?id=468692" Target="GPP"&gt;P&lt;/a&gt;&lt;/td&gt;</v>
      </c>
      <c r="R14" s="2" t="str">
        <f t="shared" si="3"/>
        <v xml:space="preserve">   &lt;td&gt;&lt;/td&gt;</v>
      </c>
      <c r="S14" s="2" t="str">
        <f t="shared" si="4"/>
        <v>&lt;td&gt;&lt;/td&gt;</v>
      </c>
      <c r="T14" s="6" t="s">
        <v>68</v>
      </c>
      <c r="U14" s="52"/>
    </row>
    <row r="15" spans="1:26" x14ac:dyDescent="0.25">
      <c r="A15" s="34"/>
      <c r="B15" s="45" t="s">
        <v>186</v>
      </c>
      <c r="C15" s="46" t="s">
        <v>187</v>
      </c>
      <c r="D15" s="46" t="s">
        <v>187</v>
      </c>
      <c r="E15" s="40"/>
      <c r="F15" s="3">
        <v>468717</v>
      </c>
      <c r="G15" s="23"/>
      <c r="H15" s="23"/>
      <c r="I15" s="23"/>
      <c r="J15" s="23"/>
      <c r="K15" s="23"/>
      <c r="L15" s="23"/>
      <c r="M15" s="32"/>
      <c r="O15" s="2" t="str">
        <f t="shared" si="0"/>
        <v>&lt;tr class="style3" &gt;&lt;td&gt;&lt;/td&gt;&lt;td&gt;&lt;a href="http://iowagravestones.org/gs_view.php?id=468717" Target="GPP"&gt;P&lt;/a&gt;&lt;/td&gt;   &lt;td&gt;&lt;/td&gt;&lt;td&gt;Anderson, James Irwin&lt;/td&gt;&lt;td&gt;May 25, 1941&lt;/td&gt;&lt;td&gt;May 25, 1941&lt;/td&gt;&lt;td&gt;&lt;/td&gt;</v>
      </c>
      <c r="P15" s="6" t="str">
        <f t="shared" si="1"/>
        <v>Anderson, James Irwin</v>
      </c>
      <c r="Q15" s="2" t="str">
        <f t="shared" si="2"/>
        <v>&lt;td&gt;&lt;a href="http://iowagravestones.org/gs_view.php?id=468717" Target="GPP"&gt;P&lt;/a&gt;&lt;/td&gt;</v>
      </c>
      <c r="R15" s="2" t="str">
        <f t="shared" si="3"/>
        <v xml:space="preserve">   &lt;td&gt;&lt;/td&gt;</v>
      </c>
      <c r="S15" s="2" t="str">
        <f t="shared" si="4"/>
        <v>&lt;td&gt;&lt;/td&gt;</v>
      </c>
      <c r="T15" s="6" t="s">
        <v>68</v>
      </c>
      <c r="U15" s="52"/>
    </row>
    <row r="16" spans="1:26" x14ac:dyDescent="0.25">
      <c r="A16" s="34"/>
      <c r="B16" s="45" t="s">
        <v>191</v>
      </c>
      <c r="C16" s="46" t="s">
        <v>192</v>
      </c>
      <c r="D16" s="45" t="s">
        <v>193</v>
      </c>
      <c r="E16" s="39"/>
      <c r="F16" s="3">
        <v>468719</v>
      </c>
      <c r="G16" s="23"/>
      <c r="H16" s="23"/>
      <c r="I16" s="23"/>
      <c r="J16" s="23"/>
      <c r="K16" s="23"/>
      <c r="L16" s="23"/>
      <c r="M16" s="32"/>
      <c r="O16" s="2" t="str">
        <f t="shared" si="0"/>
        <v>&lt;tr class="style3" &gt;&lt;td&gt;&lt;/td&gt;&lt;td&gt;&lt;a href="http://iowagravestones.org/gs_view.php?id=468719" Target="GPP"&gt;P&lt;/a&gt;&lt;/td&gt;   &lt;td&gt;&lt;/td&gt;&lt;td&gt;Anderson, Joseph E.&lt;/td&gt;&lt;td&gt;June 28, 1916&lt;/td&gt;&lt;td&gt;Nov. 10, 1996&lt;/td&gt;&lt;td&gt;&lt;/td&gt;</v>
      </c>
      <c r="P16" s="6" t="str">
        <f t="shared" si="1"/>
        <v>Anderson, Joseph E.</v>
      </c>
      <c r="Q16" s="2" t="str">
        <f t="shared" si="2"/>
        <v>&lt;td&gt;&lt;a href="http://iowagravestones.org/gs_view.php?id=468719" Target="GPP"&gt;P&lt;/a&gt;&lt;/td&gt;</v>
      </c>
      <c r="R16" s="2" t="str">
        <f t="shared" si="3"/>
        <v xml:space="preserve">   &lt;td&gt;&lt;/td&gt;</v>
      </c>
      <c r="S16" s="2" t="str">
        <f t="shared" si="4"/>
        <v>&lt;td&gt;&lt;/td&gt;</v>
      </c>
      <c r="T16" s="6" t="s">
        <v>68</v>
      </c>
      <c r="U16" s="52"/>
    </row>
    <row r="17" spans="1:21" x14ac:dyDescent="0.25">
      <c r="A17" s="34"/>
      <c r="B17" s="45" t="s">
        <v>241</v>
      </c>
      <c r="C17" s="46" t="s">
        <v>242</v>
      </c>
      <c r="D17" s="46" t="s">
        <v>243</v>
      </c>
      <c r="E17" s="40"/>
      <c r="F17" s="3">
        <v>468745</v>
      </c>
      <c r="G17" s="23"/>
      <c r="H17" s="23"/>
      <c r="I17" s="23"/>
      <c r="J17" s="23"/>
      <c r="K17" s="23"/>
      <c r="L17" s="23"/>
      <c r="M17" s="32"/>
      <c r="O17" s="2" t="str">
        <f t="shared" si="0"/>
        <v>&lt;tr class="style3" &gt;&lt;td&gt;&lt;/td&gt;&lt;td&gt;&lt;a href="http://iowagravestones.org/gs_view.php?id=468745" Target="GPP"&gt;P&lt;/a&gt;&lt;/td&gt;   &lt;td&gt;&lt;/td&gt;&lt;td&gt;Anderson, Peter&lt;/td&gt;&lt;td&gt;1839&lt;/td&gt;&lt;td&gt;1909&lt;/td&gt;&lt;td&gt;&lt;/td&gt;</v>
      </c>
      <c r="P17" s="6" t="str">
        <f t="shared" si="1"/>
        <v>Anderson, Peter</v>
      </c>
      <c r="Q17" s="2" t="str">
        <f t="shared" si="2"/>
        <v>&lt;td&gt;&lt;a href="http://iowagravestones.org/gs_view.php?id=468745" Target="GPP"&gt;P&lt;/a&gt;&lt;/td&gt;</v>
      </c>
      <c r="R17" s="2" t="str">
        <f t="shared" si="3"/>
        <v xml:space="preserve">   &lt;td&gt;&lt;/td&gt;</v>
      </c>
      <c r="S17" s="2" t="str">
        <f t="shared" si="4"/>
        <v>&lt;td&gt;&lt;/td&gt;</v>
      </c>
      <c r="T17" s="6" t="s">
        <v>68</v>
      </c>
      <c r="U17" s="52"/>
    </row>
    <row r="18" spans="1:21" x14ac:dyDescent="0.25">
      <c r="A18" s="34"/>
      <c r="B18" s="45" t="s">
        <v>188</v>
      </c>
      <c r="C18" s="45" t="s">
        <v>189</v>
      </c>
      <c r="D18" s="46" t="s">
        <v>190</v>
      </c>
      <c r="E18" s="40"/>
      <c r="F18" s="3">
        <v>468718</v>
      </c>
      <c r="G18" s="23"/>
      <c r="H18" s="23"/>
      <c r="I18" s="23"/>
      <c r="J18" s="23"/>
      <c r="K18" s="23"/>
      <c r="L18" s="23"/>
      <c r="M18" s="32"/>
      <c r="O18" s="2" t="str">
        <f t="shared" si="0"/>
        <v>&lt;tr class="style3" &gt;&lt;td&gt;&lt;/td&gt;&lt;td&gt;&lt;a href="http://iowagravestones.org/gs_view.php?id=468718" Target="GPP"&gt;P&lt;/a&gt;&lt;/td&gt;   &lt;td&gt;&lt;/td&gt;&lt;td&gt;Anderson, Richard Dean&lt;/td&gt;&lt;td&gt;Dec. 4, 1959&lt;/td&gt;&lt;td&gt;April 30, 1969&lt;/td&gt;&lt;td&gt;&lt;/td&gt;</v>
      </c>
      <c r="P18" s="6" t="str">
        <f t="shared" si="1"/>
        <v>Anderson, Richard Dean</v>
      </c>
      <c r="Q18" s="2" t="str">
        <f t="shared" si="2"/>
        <v>&lt;td&gt;&lt;a href="http://iowagravestones.org/gs_view.php?id=468718" Target="GPP"&gt;P&lt;/a&gt;&lt;/td&gt;</v>
      </c>
      <c r="R18" s="2" t="str">
        <f t="shared" si="3"/>
        <v xml:space="preserve">   &lt;td&gt;&lt;/td&gt;</v>
      </c>
      <c r="S18" s="2" t="str">
        <f t="shared" si="4"/>
        <v>&lt;td&gt;&lt;/td&gt;</v>
      </c>
      <c r="T18" s="6" t="s">
        <v>68</v>
      </c>
      <c r="U18" s="52"/>
    </row>
    <row r="19" spans="1:21" x14ac:dyDescent="0.25">
      <c r="A19" s="34"/>
      <c r="B19" s="45" t="s">
        <v>278</v>
      </c>
      <c r="C19" s="45"/>
      <c r="D19" s="45"/>
      <c r="E19" s="39"/>
      <c r="F19" s="3">
        <v>468777</v>
      </c>
      <c r="G19" s="23"/>
      <c r="H19" s="23"/>
      <c r="I19" s="23"/>
      <c r="J19" s="23"/>
      <c r="K19" s="23"/>
      <c r="L19" s="23"/>
      <c r="M19" s="32"/>
      <c r="O19" s="2" t="str">
        <f t="shared" si="0"/>
        <v>&lt;tr class="style3" &gt;&lt;td&gt;&lt;/td&gt;&lt;td&gt;&lt;a href="http://iowagravestones.org/gs_view.php?id=468777" Target="GPP"&gt;P&lt;/a&gt;&lt;/td&gt;   &lt;td&gt;&lt;/td&gt;&lt;td&gt;Armstrong, Eugene&lt;/td&gt;&lt;td&gt;&lt;/td&gt;&lt;td&gt;&lt;/td&gt;&lt;td&gt;&lt;/td&gt;</v>
      </c>
      <c r="P19" s="6" t="str">
        <f t="shared" si="1"/>
        <v>Armstrong, Eugene</v>
      </c>
      <c r="Q19" s="2" t="str">
        <f t="shared" si="2"/>
        <v>&lt;td&gt;&lt;a href="http://iowagravestones.org/gs_view.php?id=468777" Target="GPP"&gt;P&lt;/a&gt;&lt;/td&gt;</v>
      </c>
      <c r="R19" s="2" t="str">
        <f t="shared" si="3"/>
        <v xml:space="preserve">   &lt;td&gt;&lt;/td&gt;</v>
      </c>
      <c r="S19" s="2" t="str">
        <f t="shared" si="4"/>
        <v>&lt;td&gt;&lt;/td&gt;</v>
      </c>
      <c r="T19" s="6" t="s">
        <v>68</v>
      </c>
      <c r="U19" s="52"/>
    </row>
    <row r="20" spans="1:21" x14ac:dyDescent="0.25">
      <c r="A20" s="34"/>
      <c r="B20" s="45" t="s">
        <v>279</v>
      </c>
      <c r="C20" s="45"/>
      <c r="D20" s="45"/>
      <c r="E20" s="39"/>
      <c r="F20" s="3">
        <v>468778</v>
      </c>
      <c r="G20" s="23"/>
      <c r="H20" s="23"/>
      <c r="I20" s="23"/>
      <c r="J20" s="23"/>
      <c r="K20" s="23"/>
      <c r="L20" s="23"/>
      <c r="M20" s="32"/>
      <c r="O20" s="2" t="str">
        <f t="shared" si="0"/>
        <v>&lt;tr class="style3" &gt;&lt;td&gt;&lt;/td&gt;&lt;td&gt;&lt;a href="http://iowagravestones.org/gs_view.php?id=468778" Target="GPP"&gt;P&lt;/a&gt;&lt;/td&gt;   &lt;td&gt;&lt;/td&gt;&lt;td&gt;Armstrong, Harold&lt;/td&gt;&lt;td&gt;&lt;/td&gt;&lt;td&gt;&lt;/td&gt;&lt;td&gt;&lt;/td&gt;</v>
      </c>
      <c r="P20" s="6" t="str">
        <f t="shared" si="1"/>
        <v>Armstrong, Harold</v>
      </c>
      <c r="Q20" s="2" t="str">
        <f t="shared" si="2"/>
        <v>&lt;td&gt;&lt;a href="http://iowagravestones.org/gs_view.php?id=468778" Target="GPP"&gt;P&lt;/a&gt;&lt;/td&gt;</v>
      </c>
      <c r="R20" s="2" t="str">
        <f t="shared" si="3"/>
        <v xml:space="preserve">   &lt;td&gt;&lt;/td&gt;</v>
      </c>
      <c r="S20" s="2" t="str">
        <f t="shared" si="4"/>
        <v>&lt;td&gt;&lt;/td&gt;</v>
      </c>
      <c r="T20" s="6" t="s">
        <v>68</v>
      </c>
      <c r="U20" s="52"/>
    </row>
    <row r="21" spans="1:21" x14ac:dyDescent="0.25">
      <c r="A21" s="34"/>
      <c r="B21" s="45" t="s">
        <v>280</v>
      </c>
      <c r="C21" s="45"/>
      <c r="D21" s="45"/>
      <c r="E21" s="39"/>
      <c r="F21" s="3">
        <v>468779</v>
      </c>
      <c r="G21" s="23"/>
      <c r="H21" s="23"/>
      <c r="I21" s="23"/>
      <c r="J21" s="23"/>
      <c r="K21" s="23"/>
      <c r="L21" s="23"/>
      <c r="M21" s="32"/>
      <c r="O21" s="2" t="str">
        <f t="shared" si="0"/>
        <v>&lt;tr class="style3" &gt;&lt;td&gt;&lt;/td&gt;&lt;td&gt;&lt;a href="http://iowagravestones.org/gs_view.php?id=468779" Target="GPP"&gt;P&lt;/a&gt;&lt;/td&gt;   &lt;td&gt;&lt;/td&gt;&lt;td&gt;Armstrong, Julia&lt;/td&gt;&lt;td&gt;&lt;/td&gt;&lt;td&gt;&lt;/td&gt;&lt;td&gt;&lt;/td&gt;</v>
      </c>
      <c r="P21" s="6" t="str">
        <f t="shared" si="1"/>
        <v>Armstrong, Julia</v>
      </c>
      <c r="Q21" s="2" t="str">
        <f t="shared" si="2"/>
        <v>&lt;td&gt;&lt;a href="http://iowagravestones.org/gs_view.php?id=468779" Target="GPP"&gt;P&lt;/a&gt;&lt;/td&gt;</v>
      </c>
      <c r="R21" s="2" t="str">
        <f t="shared" si="3"/>
        <v xml:space="preserve">   &lt;td&gt;&lt;/td&gt;</v>
      </c>
      <c r="S21" s="2" t="str">
        <f t="shared" si="4"/>
        <v>&lt;td&gt;&lt;/td&gt;</v>
      </c>
      <c r="T21" s="6" t="s">
        <v>68</v>
      </c>
      <c r="U21" s="52"/>
    </row>
    <row r="22" spans="1:21" x14ac:dyDescent="0.25">
      <c r="A22" s="34"/>
      <c r="B22" s="45" t="s">
        <v>303</v>
      </c>
      <c r="C22" s="45" t="s">
        <v>304</v>
      </c>
      <c r="D22" s="45" t="s">
        <v>305</v>
      </c>
      <c r="E22" s="39" t="s">
        <v>68</v>
      </c>
      <c r="F22" s="3">
        <v>468794</v>
      </c>
      <c r="G22" s="23"/>
      <c r="H22" s="23"/>
      <c r="I22" s="23"/>
      <c r="J22" s="23"/>
      <c r="K22" s="23"/>
      <c r="L22" s="23"/>
      <c r="M22" s="32"/>
      <c r="O22" s="2" t="str">
        <f t="shared" si="0"/>
        <v>&lt;tr class="style3" &gt;&lt;td&gt;&lt;/td&gt;&lt;td&gt;&lt;a href="http://iowagravestones.org/gs_view.php?id=468794" Target="GPP"&gt;P&lt;/a&gt;&lt;/td&gt;   &lt;td&gt;&lt;/td&gt;&lt;td&gt;Aschim, Alice Le Ann&lt;/td&gt;&lt;td&gt;Aug. 26, 1954&lt;/td&gt;&lt;td&gt;Oct. 31, 1971&lt;/td&gt;&lt;td&gt; &lt;/td&gt;</v>
      </c>
      <c r="P22" s="6" t="str">
        <f t="shared" si="1"/>
        <v>Aschim, Alice Le Ann</v>
      </c>
      <c r="Q22" s="2" t="str">
        <f t="shared" si="2"/>
        <v>&lt;td&gt;&lt;a href="http://iowagravestones.org/gs_view.php?id=468794" Target="GPP"&gt;P&lt;/a&gt;&lt;/td&gt;</v>
      </c>
      <c r="R22" s="2" t="str">
        <f t="shared" si="3"/>
        <v xml:space="preserve">   &lt;td&gt;&lt;/td&gt;</v>
      </c>
      <c r="S22" s="2" t="str">
        <f t="shared" si="4"/>
        <v>&lt;td&gt;&lt;/td&gt;</v>
      </c>
      <c r="T22" s="6" t="s">
        <v>68</v>
      </c>
      <c r="U22" s="52"/>
    </row>
    <row r="23" spans="1:21" x14ac:dyDescent="0.25">
      <c r="A23" s="34"/>
      <c r="B23" s="45" t="s">
        <v>306</v>
      </c>
      <c r="C23" s="46" t="s">
        <v>307</v>
      </c>
      <c r="D23" s="46" t="s">
        <v>308</v>
      </c>
      <c r="E23" s="40"/>
      <c r="F23" s="3">
        <v>468796</v>
      </c>
      <c r="G23" s="23"/>
      <c r="H23" s="23"/>
      <c r="I23" s="23"/>
      <c r="J23" s="23"/>
      <c r="K23" s="23"/>
      <c r="L23" s="23"/>
      <c r="M23" s="32"/>
      <c r="O23" s="2" t="str">
        <f t="shared" si="0"/>
        <v>&lt;tr class="style3" &gt;&lt;td&gt;&lt;/td&gt;&lt;td&gt;&lt;a href="http://iowagravestones.org/gs_view.php?id=468796" Target="GPP"&gt;P&lt;/a&gt;&lt;/td&gt;   &lt;td&gt;&lt;/td&gt;&lt;td&gt;Aschim, Henry M&lt;/td&gt;&lt;td&gt;1912&lt;/td&gt;&lt;td&gt;2005&lt;/td&gt;&lt;td&gt;&lt;/td&gt;</v>
      </c>
      <c r="P23" s="6" t="str">
        <f t="shared" si="1"/>
        <v>Aschim, Henry M</v>
      </c>
      <c r="Q23" s="2" t="str">
        <f t="shared" si="2"/>
        <v>&lt;td&gt;&lt;a href="http://iowagravestones.org/gs_view.php?id=468796" Target="GPP"&gt;P&lt;/a&gt;&lt;/td&gt;</v>
      </c>
      <c r="R23" s="2" t="str">
        <f t="shared" si="3"/>
        <v xml:space="preserve">   &lt;td&gt;&lt;/td&gt;</v>
      </c>
      <c r="S23" s="2" t="str">
        <f t="shared" si="4"/>
        <v>&lt;td&gt;&lt;/td&gt;</v>
      </c>
      <c r="T23" s="6" t="s">
        <v>68</v>
      </c>
      <c r="U23" s="52"/>
    </row>
    <row r="24" spans="1:21" ht="15.75" x14ac:dyDescent="0.25">
      <c r="A24" s="33" t="s">
        <v>170</v>
      </c>
      <c r="B24" s="25" t="s">
        <v>16</v>
      </c>
      <c r="C24" s="26" t="s">
        <v>6</v>
      </c>
      <c r="D24" s="26" t="s">
        <v>7</v>
      </c>
      <c r="E24" s="26" t="s">
        <v>8</v>
      </c>
      <c r="F24" s="24"/>
      <c r="G24" s="24"/>
      <c r="H24" s="24"/>
      <c r="I24" s="24"/>
      <c r="J24" s="24"/>
      <c r="K24" s="24"/>
      <c r="L24" s="24"/>
      <c r="M24" s="32" t="s">
        <v>14</v>
      </c>
      <c r="O24" s="2" t="str">
        <f t="shared" si="0"/>
        <v>&lt;tr class="style2" &gt;&lt;td&gt;W&lt;/td&gt;&lt;td&gt;P&lt;/td&gt;&lt;td&gt;O&lt;/td&gt;&lt;td &gt;Surnames Starting with B&lt;/td&gt;&lt;td&gt;Birth Date&lt;/td&gt;&lt;td&gt;Death Date&lt;/td&gt;&lt;td&gt;Notes&lt;/td&gt;</v>
      </c>
      <c r="P24" s="6" t="str">
        <f t="shared" si="1"/>
        <v>Baaa                            Names</v>
      </c>
      <c r="Q24" s="2" t="str">
        <f t="shared" si="2"/>
        <v>&lt;td&gt;&lt;/td&gt;</v>
      </c>
      <c r="R24" s="2" t="str">
        <f t="shared" si="3"/>
        <v xml:space="preserve">   &lt;td&gt;&lt;/td&gt;</v>
      </c>
      <c r="S24" s="2" t="str">
        <f t="shared" si="4"/>
        <v>&lt;td&gt;&lt;/td&gt;</v>
      </c>
      <c r="T24" s="6" t="s">
        <v>68</v>
      </c>
      <c r="U24" s="52"/>
    </row>
    <row r="25" spans="1:21" x14ac:dyDescent="0.25">
      <c r="A25" s="34" t="s">
        <v>0</v>
      </c>
      <c r="B25" s="28" t="s">
        <v>112</v>
      </c>
      <c r="C25" s="27" t="s">
        <v>146</v>
      </c>
      <c r="D25" s="27" t="s">
        <v>147</v>
      </c>
      <c r="E25" s="28"/>
      <c r="F25" s="2">
        <v>360412</v>
      </c>
      <c r="G25" s="6"/>
      <c r="H25" s="6"/>
      <c r="I25" s="6"/>
      <c r="J25" s="6"/>
      <c r="K25" s="6"/>
      <c r="L25" s="6"/>
      <c r="M25" s="32" t="s">
        <v>14</v>
      </c>
      <c r="O25" s="2" t="str">
        <f t="shared" si="0"/>
        <v>&lt;tr class="style3" &gt;&lt;td&gt;&lt;/td&gt;&lt;td&gt;&lt;a href="http://iowagravestones.org/gs_view.php?id=360412" Target="GPP"&gt;P&lt;/a&gt;&lt;/td&gt;   &lt;td&gt;&lt;/td&gt;&lt;td&gt;Bakken, Alice L.&lt;/td&gt;&lt;td&gt;July 28, 1900&lt;/td&gt;&lt;td&gt;May 22, 1961&lt;/td&gt;&lt;td&gt;&lt;/td&gt;</v>
      </c>
      <c r="P25" s="6" t="str">
        <f t="shared" si="1"/>
        <v>Bakken, Alice L.</v>
      </c>
      <c r="Q25" s="2" t="str">
        <f t="shared" si="2"/>
        <v>&lt;td&gt;&lt;a href="http://iowagravestones.org/gs_view.php?id=360412" Target="GPP"&gt;P&lt;/a&gt;&lt;/td&gt;</v>
      </c>
      <c r="R25" s="2" t="str">
        <f t="shared" si="3"/>
        <v xml:space="preserve">   &lt;td&gt;&lt;/td&gt;</v>
      </c>
      <c r="S25" s="2" t="str">
        <f t="shared" si="4"/>
        <v>&lt;td&gt;&lt;/td&gt;</v>
      </c>
      <c r="T25" s="6" t="s">
        <v>68</v>
      </c>
      <c r="U25" s="52"/>
    </row>
    <row r="26" spans="1:21" x14ac:dyDescent="0.25">
      <c r="A26" s="34" t="s">
        <v>0</v>
      </c>
      <c r="B26" s="28" t="s">
        <v>110</v>
      </c>
      <c r="C26" s="27" t="s">
        <v>142</v>
      </c>
      <c r="D26" s="27" t="s">
        <v>143</v>
      </c>
      <c r="E26" s="28" t="s">
        <v>68</v>
      </c>
      <c r="F26" s="2">
        <v>360410</v>
      </c>
      <c r="G26" s="6"/>
      <c r="H26" s="6"/>
      <c r="I26" s="6"/>
      <c r="J26" s="6"/>
      <c r="K26" s="6"/>
      <c r="L26" s="6"/>
      <c r="M26" s="32" t="s">
        <v>14</v>
      </c>
      <c r="O26" s="2" t="str">
        <f t="shared" si="0"/>
        <v>&lt;tr class="style3" &gt;&lt;td&gt;&lt;/td&gt;&lt;td&gt;&lt;a href="http://iowagravestones.org/gs_view.php?id=360410" Target="GPP"&gt;P&lt;/a&gt;&lt;/td&gt;   &lt;td&gt;&lt;/td&gt;&lt;td&gt;Bakken, Edward A.&lt;/td&gt;&lt;td&gt;Aug. 13, 1869&lt;/td&gt;&lt;td&gt;Jan. 29, 1913&lt;/td&gt;&lt;td&gt; &lt;/td&gt;</v>
      </c>
      <c r="P26" s="6" t="str">
        <f t="shared" si="1"/>
        <v>Bakken, Edward A.</v>
      </c>
      <c r="Q26" s="2" t="str">
        <f t="shared" si="2"/>
        <v>&lt;td&gt;&lt;a href="http://iowagravestones.org/gs_view.php?id=360410" Target="GPP"&gt;P&lt;/a&gt;&lt;/td&gt;</v>
      </c>
      <c r="R26" s="2" t="str">
        <f t="shared" si="3"/>
        <v xml:space="preserve">   &lt;td&gt;&lt;/td&gt;</v>
      </c>
      <c r="S26" s="2" t="str">
        <f t="shared" si="4"/>
        <v>&lt;td&gt;&lt;/td&gt;</v>
      </c>
      <c r="T26" s="6" t="s">
        <v>68</v>
      </c>
      <c r="U26" s="52"/>
    </row>
    <row r="27" spans="1:21" x14ac:dyDescent="0.25">
      <c r="A27" s="34"/>
      <c r="B27" s="45" t="s">
        <v>350</v>
      </c>
      <c r="C27" s="45"/>
      <c r="D27" s="45"/>
      <c r="E27" s="39"/>
      <c r="F27" s="3">
        <v>468833</v>
      </c>
      <c r="G27" s="23"/>
      <c r="H27" s="23"/>
      <c r="I27" s="23"/>
      <c r="J27" s="23"/>
      <c r="K27" s="23"/>
      <c r="L27" s="23"/>
      <c r="M27" s="32"/>
      <c r="O27" s="2" t="str">
        <f t="shared" si="0"/>
        <v>&lt;tr class="style3" &gt;&lt;td&gt;&lt;/td&gt;&lt;td&gt;&lt;a href="http://iowagravestones.org/gs_view.php?id=468833" Target="GPP"&gt;P&lt;/a&gt;&lt;/td&gt;   &lt;td&gt;&lt;/td&gt;&lt;td&gt;Bakken, Edward Family Stone&lt;/td&gt;&lt;td&gt;&lt;/td&gt;&lt;td&gt;&lt;/td&gt;&lt;td&gt;&lt;/td&gt;</v>
      </c>
      <c r="P27" s="6" t="str">
        <f t="shared" si="1"/>
        <v>Bakken, Edward Family Stone</v>
      </c>
      <c r="Q27" s="2" t="str">
        <f t="shared" si="2"/>
        <v>&lt;td&gt;&lt;a href="http://iowagravestones.org/gs_view.php?id=468833" Target="GPP"&gt;P&lt;/a&gt;&lt;/td&gt;</v>
      </c>
      <c r="R27" s="2" t="str">
        <f t="shared" si="3"/>
        <v xml:space="preserve">   &lt;td&gt;&lt;/td&gt;</v>
      </c>
      <c r="S27" s="2" t="str">
        <f t="shared" si="4"/>
        <v>&lt;td&gt;&lt;/td&gt;</v>
      </c>
      <c r="T27" s="6" t="s">
        <v>68</v>
      </c>
      <c r="U27" s="52"/>
    </row>
    <row r="28" spans="1:21" x14ac:dyDescent="0.25">
      <c r="A28" s="34" t="s">
        <v>0</v>
      </c>
      <c r="B28" s="28" t="s">
        <v>111</v>
      </c>
      <c r="C28" s="27" t="s">
        <v>144</v>
      </c>
      <c r="D28" s="27" t="s">
        <v>145</v>
      </c>
      <c r="E28" s="28" t="s">
        <v>68</v>
      </c>
      <c r="F28" s="2">
        <v>360411</v>
      </c>
      <c r="G28" s="6"/>
      <c r="H28" s="6"/>
      <c r="I28" s="6"/>
      <c r="J28" s="6"/>
      <c r="K28" s="6"/>
      <c r="L28" s="6"/>
      <c r="M28" s="32" t="s">
        <v>14</v>
      </c>
      <c r="O28" s="2" t="str">
        <f t="shared" si="0"/>
        <v>&lt;tr class="style3" &gt;&lt;td&gt;&lt;/td&gt;&lt;td&gt;&lt;a href="http://iowagravestones.org/gs_view.php?id=360411" Target="GPP"&gt;P&lt;/a&gt;&lt;/td&gt;   &lt;td&gt;&lt;/td&gt;&lt;td&gt;Bakken, Emma T.&lt;/td&gt;&lt;td&gt;June 11, 1873&lt;/td&gt;&lt;td&gt;Feb. 9, 1958&lt;/td&gt;&lt;td&gt; &lt;/td&gt;</v>
      </c>
      <c r="P28" s="6" t="str">
        <f t="shared" si="1"/>
        <v>Bakken, Emma T.</v>
      </c>
      <c r="Q28" s="2" t="str">
        <f t="shared" si="2"/>
        <v>&lt;td&gt;&lt;a href="http://iowagravestones.org/gs_view.php?id=360411" Target="GPP"&gt;P&lt;/a&gt;&lt;/td&gt;</v>
      </c>
      <c r="R28" s="2" t="str">
        <f t="shared" si="3"/>
        <v xml:space="preserve">   &lt;td&gt;&lt;/td&gt;</v>
      </c>
      <c r="S28" s="2" t="str">
        <f t="shared" si="4"/>
        <v>&lt;td&gt;&lt;/td&gt;</v>
      </c>
      <c r="T28" s="6" t="s">
        <v>68</v>
      </c>
      <c r="U28" s="52"/>
    </row>
    <row r="29" spans="1:21" x14ac:dyDescent="0.25">
      <c r="A29" s="34" t="s">
        <v>0</v>
      </c>
      <c r="B29" s="28" t="s">
        <v>113</v>
      </c>
      <c r="C29" s="27">
        <v>1901</v>
      </c>
      <c r="D29" s="27">
        <v>1986</v>
      </c>
      <c r="E29" s="28" t="s">
        <v>68</v>
      </c>
      <c r="F29" s="2">
        <v>360434</v>
      </c>
      <c r="G29" s="6"/>
      <c r="H29" s="6"/>
      <c r="I29" s="6"/>
      <c r="J29" s="6"/>
      <c r="K29" s="6"/>
      <c r="L29" s="6"/>
      <c r="M29" s="32" t="s">
        <v>14</v>
      </c>
      <c r="O29" s="2" t="str">
        <f t="shared" si="0"/>
        <v>&lt;tr class="style3" &gt;&lt;td&gt;&lt;/td&gt;&lt;td&gt;&lt;a href="http://iowagravestones.org/gs_view.php?id=360434" Target="GPP"&gt;P&lt;/a&gt;&lt;/td&gt;   &lt;td&gt;&lt;/td&gt;&lt;td&gt;Bakken, Lillian&lt;/td&gt;&lt;td&gt;1901&lt;/td&gt;&lt;td&gt;1986&lt;/td&gt;&lt;td&gt; &lt;/td&gt;</v>
      </c>
      <c r="P29" s="6" t="str">
        <f t="shared" si="1"/>
        <v>Bakken, Lillian</v>
      </c>
      <c r="Q29" s="2" t="str">
        <f t="shared" si="2"/>
        <v>&lt;td&gt;&lt;a href="http://iowagravestones.org/gs_view.php?id=360434" Target="GPP"&gt;P&lt;/a&gt;&lt;/td&gt;</v>
      </c>
      <c r="R29" s="2" t="str">
        <f t="shared" si="3"/>
        <v xml:space="preserve">   &lt;td&gt;&lt;/td&gt;</v>
      </c>
      <c r="S29" s="2" t="str">
        <f t="shared" si="4"/>
        <v>&lt;td&gt;&lt;/td&gt;</v>
      </c>
      <c r="T29" s="6" t="s">
        <v>68</v>
      </c>
      <c r="U29" s="52"/>
    </row>
    <row r="30" spans="1:21" x14ac:dyDescent="0.25">
      <c r="A30" s="34" t="s">
        <v>0</v>
      </c>
      <c r="B30" s="28" t="s">
        <v>114</v>
      </c>
      <c r="C30" s="27">
        <v>1896</v>
      </c>
      <c r="D30" s="27">
        <v>1979</v>
      </c>
      <c r="E30" s="28" t="s">
        <v>68</v>
      </c>
      <c r="F30" s="2">
        <v>360435</v>
      </c>
      <c r="G30" s="6"/>
      <c r="H30" s="6"/>
      <c r="I30" s="6"/>
      <c r="J30" s="6"/>
      <c r="K30" s="6"/>
      <c r="L30" s="6"/>
      <c r="M30" s="32" t="s">
        <v>14</v>
      </c>
      <c r="O30" s="2" t="str">
        <f t="shared" si="0"/>
        <v>&lt;tr class="style3" &gt;&lt;td&gt;&lt;/td&gt;&lt;td&gt;&lt;a href="http://iowagravestones.org/gs_view.php?id=360435" Target="GPP"&gt;P&lt;/a&gt;&lt;/td&gt;   &lt;td&gt;&lt;/td&gt;&lt;td&gt;Bakken, Spencer&lt;/td&gt;&lt;td&gt;1896&lt;/td&gt;&lt;td&gt;1979&lt;/td&gt;&lt;td&gt; &lt;/td&gt;</v>
      </c>
      <c r="P30" s="6" t="str">
        <f t="shared" si="1"/>
        <v>Bakken, Spencer</v>
      </c>
      <c r="Q30" s="2" t="str">
        <f t="shared" si="2"/>
        <v>&lt;td&gt;&lt;a href="http://iowagravestones.org/gs_view.php?id=360435" Target="GPP"&gt;P&lt;/a&gt;&lt;/td&gt;</v>
      </c>
      <c r="R30" s="2" t="str">
        <f t="shared" si="3"/>
        <v xml:space="preserve">   &lt;td&gt;&lt;/td&gt;</v>
      </c>
      <c r="S30" s="2" t="str">
        <f t="shared" si="4"/>
        <v>&lt;td&gt;&lt;/td&gt;</v>
      </c>
      <c r="T30" s="6" t="s">
        <v>68</v>
      </c>
      <c r="U30" s="52"/>
    </row>
    <row r="31" spans="1:21" x14ac:dyDescent="0.25">
      <c r="A31" s="34"/>
      <c r="B31" s="45" t="s">
        <v>312</v>
      </c>
      <c r="C31" s="46" t="s">
        <v>313</v>
      </c>
      <c r="D31" s="46" t="s">
        <v>314</v>
      </c>
      <c r="E31" s="40"/>
      <c r="F31" s="3">
        <v>468798</v>
      </c>
      <c r="G31" s="23"/>
      <c r="H31" s="23"/>
      <c r="I31" s="23"/>
      <c r="J31" s="23"/>
      <c r="K31" s="23"/>
      <c r="L31" s="23"/>
      <c r="M31" s="32"/>
      <c r="O31" s="2" t="str">
        <f t="shared" si="0"/>
        <v>&lt;tr class="style3" &gt;&lt;td&gt;&lt;/td&gt;&lt;td&gt;&lt;a href="http://iowagravestones.org/gs_view.php?id=468798" Target="GPP"&gt;P&lt;/a&gt;&lt;/td&gt;   &lt;td&gt;&lt;/td&gt;&lt;td&gt;Barnes, Dennis C&lt;/td&gt;&lt;td&gt;1953&lt;/td&gt;&lt;td&gt;1955&lt;/td&gt;&lt;td&gt;&lt;/td&gt;</v>
      </c>
      <c r="P31" s="6" t="str">
        <f t="shared" si="1"/>
        <v>Barnes, Dennis C</v>
      </c>
      <c r="Q31" s="2" t="str">
        <f t="shared" si="2"/>
        <v>&lt;td&gt;&lt;a href="http://iowagravestones.org/gs_view.php?id=468798" Target="GPP"&gt;P&lt;/a&gt;&lt;/td&gt;</v>
      </c>
      <c r="R31" s="2" t="str">
        <f t="shared" si="3"/>
        <v xml:space="preserve">   &lt;td&gt;&lt;/td&gt;</v>
      </c>
      <c r="S31" s="2" t="str">
        <f t="shared" si="4"/>
        <v>&lt;td&gt;&lt;/td&gt;</v>
      </c>
      <c r="T31" s="6" t="s">
        <v>68</v>
      </c>
      <c r="U31" s="52"/>
    </row>
    <row r="32" spans="1:21" x14ac:dyDescent="0.25">
      <c r="A32" s="34"/>
      <c r="B32" s="45" t="s">
        <v>309</v>
      </c>
      <c r="C32" s="46" t="s">
        <v>310</v>
      </c>
      <c r="D32" s="46" t="s">
        <v>311</v>
      </c>
      <c r="E32" s="40"/>
      <c r="F32" s="3">
        <v>468797</v>
      </c>
      <c r="G32" s="23"/>
      <c r="H32" s="23"/>
      <c r="I32" s="23"/>
      <c r="J32" s="23"/>
      <c r="K32" s="23"/>
      <c r="L32" s="23"/>
      <c r="M32" s="32"/>
      <c r="O32" s="2" t="str">
        <f t="shared" si="0"/>
        <v>&lt;tr class="style3" &gt;&lt;td&gt;&lt;/td&gt;&lt;td&gt;&lt;a href="http://iowagravestones.org/gs_view.php?id=468797" Target="GPP"&gt;P&lt;/a&gt;&lt;/td&gt;   &lt;td&gt;&lt;/td&gt;&lt;td&gt;Barnes, Thomas S&lt;/td&gt;&lt;td&gt;May 28, 1914&lt;/td&gt;&lt;td&gt;Apr. 26, 1996&lt;/td&gt;&lt;td&gt;&lt;/td&gt;</v>
      </c>
      <c r="P32" s="6" t="str">
        <f t="shared" si="1"/>
        <v>Barnes, Thomas S</v>
      </c>
      <c r="Q32" s="2" t="str">
        <f t="shared" si="2"/>
        <v>&lt;td&gt;&lt;a href="http://iowagravestones.org/gs_view.php?id=468797" Target="GPP"&gt;P&lt;/a&gt;&lt;/td&gt;</v>
      </c>
      <c r="R32" s="2" t="str">
        <f t="shared" si="3"/>
        <v xml:space="preserve">   &lt;td&gt;&lt;/td&gt;</v>
      </c>
      <c r="S32" s="2" t="str">
        <f t="shared" si="4"/>
        <v>&lt;td&gt;&lt;/td&gt;</v>
      </c>
      <c r="T32" s="6" t="s">
        <v>68</v>
      </c>
      <c r="U32" s="52"/>
    </row>
    <row r="33" spans="1:21" x14ac:dyDescent="0.25">
      <c r="A33" s="34"/>
      <c r="B33" s="45" t="s">
        <v>421</v>
      </c>
      <c r="C33" s="45"/>
      <c r="D33" s="46" t="s">
        <v>422</v>
      </c>
      <c r="E33" s="40"/>
      <c r="F33" s="3">
        <v>468873</v>
      </c>
      <c r="G33" s="23"/>
      <c r="H33" s="23"/>
      <c r="I33" s="23"/>
      <c r="J33" s="23"/>
      <c r="K33" s="23"/>
      <c r="L33" s="23"/>
      <c r="M33" s="32"/>
      <c r="O33" s="2" t="str">
        <f t="shared" si="0"/>
        <v>&lt;tr class="style3" &gt;&lt;td&gt;&lt;/td&gt;&lt;td&gt;&lt;a href="http://iowagravestones.org/gs_view.php?id=468873" Target="GPP"&gt;P&lt;/a&gt;&lt;/td&gt;   &lt;td&gt;&lt;/td&gt;&lt;td&gt;Bergan, ??en&lt;/td&gt;&lt;td&gt;&lt;/td&gt;&lt;td&gt;189?&lt;/td&gt;&lt;td&gt;&lt;/td&gt;</v>
      </c>
      <c r="P33" s="6" t="str">
        <f t="shared" si="1"/>
        <v>Bergan, ??en</v>
      </c>
      <c r="Q33" s="2" t="str">
        <f t="shared" si="2"/>
        <v>&lt;td&gt;&lt;a href="http://iowagravestones.org/gs_view.php?id=468873" Target="GPP"&gt;P&lt;/a&gt;&lt;/td&gt;</v>
      </c>
      <c r="R33" s="2" t="str">
        <f t="shared" si="3"/>
        <v xml:space="preserve">   &lt;td&gt;&lt;/td&gt;</v>
      </c>
      <c r="S33" s="2" t="str">
        <f t="shared" si="4"/>
        <v>&lt;td&gt;&lt;/td&gt;</v>
      </c>
      <c r="T33" s="6" t="s">
        <v>68</v>
      </c>
      <c r="U33" s="52"/>
    </row>
    <row r="34" spans="1:21" x14ac:dyDescent="0.25">
      <c r="A34" s="34"/>
      <c r="B34" s="45" t="s">
        <v>392</v>
      </c>
      <c r="C34" s="45" t="s">
        <v>393</v>
      </c>
      <c r="D34" s="45" t="s">
        <v>394</v>
      </c>
      <c r="E34" s="39" t="s">
        <v>68</v>
      </c>
      <c r="F34" s="3">
        <v>468859</v>
      </c>
      <c r="G34" s="23"/>
      <c r="H34" s="23"/>
      <c r="I34" s="23"/>
      <c r="J34" s="23"/>
      <c r="K34" s="23"/>
      <c r="L34" s="23"/>
      <c r="M34" s="32"/>
      <c r="O34" s="2" t="str">
        <f t="shared" si="0"/>
        <v>&lt;tr class="style3" &gt;&lt;td&gt;&lt;/td&gt;&lt;td&gt;&lt;a href="http://iowagravestones.org/gs_view.php?id=468859" Target="GPP"&gt;P&lt;/a&gt;&lt;/td&gt;   &lt;td&gt;&lt;/td&gt;&lt;td&gt;Bergan, Albert N&lt;/td&gt;&lt;td&gt;Mar 8, 1859&lt;/td&gt;&lt;td&gt;Nov. 10, 1949&lt;/td&gt;&lt;td&gt; &lt;/td&gt;</v>
      </c>
      <c r="P34" s="6" t="str">
        <f t="shared" si="1"/>
        <v>Bergan, Albert N</v>
      </c>
      <c r="Q34" s="2" t="str">
        <f t="shared" si="2"/>
        <v>&lt;td&gt;&lt;a href="http://iowagravestones.org/gs_view.php?id=468859" Target="GPP"&gt;P&lt;/a&gt;&lt;/td&gt;</v>
      </c>
      <c r="R34" s="2" t="str">
        <f t="shared" si="3"/>
        <v xml:space="preserve">   &lt;td&gt;&lt;/td&gt;</v>
      </c>
      <c r="S34" s="2" t="str">
        <f t="shared" si="4"/>
        <v>&lt;td&gt;&lt;/td&gt;</v>
      </c>
      <c r="T34" s="6" t="s">
        <v>68</v>
      </c>
      <c r="U34" s="52"/>
    </row>
    <row r="35" spans="1:21" x14ac:dyDescent="0.25">
      <c r="A35" s="34"/>
      <c r="B35" s="45" t="s">
        <v>363</v>
      </c>
      <c r="C35" s="45" t="s">
        <v>364</v>
      </c>
      <c r="D35" s="45" t="s">
        <v>365</v>
      </c>
      <c r="E35" s="39"/>
      <c r="F35" s="3">
        <v>468839</v>
      </c>
      <c r="G35" s="23"/>
      <c r="H35" s="23"/>
      <c r="I35" s="23"/>
      <c r="J35" s="23"/>
      <c r="K35" s="23"/>
      <c r="L35" s="23"/>
      <c r="M35" s="32"/>
      <c r="O35" s="2" t="str">
        <f t="shared" si="0"/>
        <v>&lt;tr class="style3" &gt;&lt;td&gt;&lt;/td&gt;&lt;td&gt;&lt;a href="http://iowagravestones.org/gs_view.php?id=468839" Target="GPP"&gt;P&lt;/a&gt;&lt;/td&gt;   &lt;td&gt;&lt;/td&gt;&lt;td&gt;Bergan, Elmer&lt;/td&gt;&lt;td&gt;Nov 17, 1887&lt;/td&gt;&lt;td&gt;Sept. 22, 1964&lt;/td&gt;&lt;td&gt;&lt;/td&gt;</v>
      </c>
      <c r="P35" s="6" t="str">
        <f t="shared" si="1"/>
        <v>Bergan, Elmer</v>
      </c>
      <c r="Q35" s="2" t="str">
        <f t="shared" si="2"/>
        <v>&lt;td&gt;&lt;a href="http://iowagravestones.org/gs_view.php?id=468839" Target="GPP"&gt;P&lt;/a&gt;&lt;/td&gt;</v>
      </c>
      <c r="R35" s="2" t="str">
        <f t="shared" si="3"/>
        <v xml:space="preserve">   &lt;td&gt;&lt;/td&gt;</v>
      </c>
      <c r="S35" s="2" t="str">
        <f t="shared" si="4"/>
        <v>&lt;td&gt;&lt;/td&gt;</v>
      </c>
      <c r="T35" s="6" t="s">
        <v>68</v>
      </c>
      <c r="U35" s="52"/>
    </row>
    <row r="36" spans="1:21" x14ac:dyDescent="0.25">
      <c r="A36" s="34"/>
      <c r="B36" s="45" t="s">
        <v>415</v>
      </c>
      <c r="C36" s="45" t="s">
        <v>416</v>
      </c>
      <c r="D36" s="45" t="s">
        <v>417</v>
      </c>
      <c r="E36" s="39"/>
      <c r="F36" s="3">
        <v>468871</v>
      </c>
      <c r="G36" s="23"/>
      <c r="H36" s="23"/>
      <c r="I36" s="23"/>
      <c r="J36" s="23"/>
      <c r="K36" s="23"/>
      <c r="L36" s="23"/>
      <c r="M36" s="32"/>
      <c r="O36" s="2" t="str">
        <f t="shared" si="0"/>
        <v>&lt;tr class="style3" &gt;&lt;td&gt;&lt;/td&gt;&lt;td&gt;&lt;a href="http://iowagravestones.org/gs_view.php?id=468871" Target="GPP"&gt;P&lt;/a&gt;&lt;/td&gt;   &lt;td&gt;&lt;/td&gt;&lt;td&gt;Bergan, Emma&lt;/td&gt;&lt;td&gt;March, 1891&lt;/td&gt;&lt;td&gt;Apr. 15, 1908&lt;/td&gt;&lt;td&gt;&lt;/td&gt;</v>
      </c>
      <c r="P36" s="6" t="str">
        <f t="shared" si="1"/>
        <v>Bergan, Emma</v>
      </c>
      <c r="Q36" s="2" t="str">
        <f t="shared" si="2"/>
        <v>&lt;td&gt;&lt;a href="http://iowagravestones.org/gs_view.php?id=468871" Target="GPP"&gt;P&lt;/a&gt;&lt;/td&gt;</v>
      </c>
      <c r="R36" s="2" t="str">
        <f t="shared" si="3"/>
        <v xml:space="preserve">   &lt;td&gt;&lt;/td&gt;</v>
      </c>
      <c r="S36" s="2" t="str">
        <f t="shared" si="4"/>
        <v>&lt;td&gt;&lt;/td&gt;</v>
      </c>
      <c r="T36" s="6" t="s">
        <v>68</v>
      </c>
      <c r="U36" s="52"/>
    </row>
    <row r="37" spans="1:21" x14ac:dyDescent="0.25">
      <c r="A37" s="34"/>
      <c r="B37" s="45" t="s">
        <v>387</v>
      </c>
      <c r="C37" s="45"/>
      <c r="D37" s="45"/>
      <c r="E37" s="39"/>
      <c r="F37" s="3">
        <v>468855</v>
      </c>
      <c r="G37" s="23"/>
      <c r="H37" s="23"/>
      <c r="I37" s="23"/>
      <c r="J37" s="23"/>
      <c r="K37" s="23"/>
      <c r="L37" s="23"/>
      <c r="M37" s="32"/>
      <c r="O37" s="2" t="str">
        <f t="shared" si="0"/>
        <v>&lt;tr class="style3" &gt;&lt;td&gt;&lt;/td&gt;&lt;td&gt;&lt;a href="http://iowagravestones.org/gs_view.php?id=468855" Target="GPP"&gt;P&lt;/a&gt;&lt;/td&gt;   &lt;td&gt;&lt;/td&gt;&lt;td&gt;Bergan, Father Family Stone&lt;/td&gt;&lt;td&gt;&lt;/td&gt;&lt;td&gt;&lt;/td&gt;&lt;td&gt;&lt;/td&gt;</v>
      </c>
      <c r="P37" s="6" t="str">
        <f t="shared" si="1"/>
        <v>Bergan, Father Family Stone</v>
      </c>
      <c r="Q37" s="2" t="str">
        <f t="shared" si="2"/>
        <v>&lt;td&gt;&lt;a href="http://iowagravestones.org/gs_view.php?id=468855" Target="GPP"&gt;P&lt;/a&gt;&lt;/td&gt;</v>
      </c>
      <c r="R37" s="2" t="str">
        <f t="shared" si="3"/>
        <v xml:space="preserve">   &lt;td&gt;&lt;/td&gt;</v>
      </c>
      <c r="S37" s="2" t="str">
        <f t="shared" si="4"/>
        <v>&lt;td&gt;&lt;/td&gt;</v>
      </c>
      <c r="T37" s="6" t="s">
        <v>68</v>
      </c>
      <c r="U37" s="52"/>
    </row>
    <row r="38" spans="1:21" x14ac:dyDescent="0.25">
      <c r="A38" s="34"/>
      <c r="B38" s="45" t="s">
        <v>320</v>
      </c>
      <c r="C38" s="46" t="s">
        <v>307</v>
      </c>
      <c r="D38" s="46" t="s">
        <v>321</v>
      </c>
      <c r="E38" s="40"/>
      <c r="F38" s="3">
        <v>468802</v>
      </c>
      <c r="G38" s="23"/>
      <c r="H38" s="23"/>
      <c r="I38" s="23"/>
      <c r="J38" s="23"/>
      <c r="K38" s="23"/>
      <c r="L38" s="23"/>
      <c r="M38" s="32"/>
      <c r="O38" s="2" t="str">
        <f t="shared" si="0"/>
        <v>&lt;tr class="style3" &gt;&lt;td&gt;&lt;/td&gt;&lt;td&gt;&lt;a href="http://iowagravestones.org/gs_view.php?id=468802" Target="GPP"&gt;P&lt;/a&gt;&lt;/td&gt;   &lt;td&gt;&lt;/td&gt;&lt;td&gt;Bergan, Freddy&lt;/td&gt;&lt;td&gt;1912&lt;/td&gt;&lt;td&gt;1999&lt;/td&gt;&lt;td&gt;&lt;/td&gt;</v>
      </c>
      <c r="P38" s="6" t="str">
        <f t="shared" si="1"/>
        <v>Bergan, Freddy</v>
      </c>
      <c r="Q38" s="2" t="str">
        <f t="shared" si="2"/>
        <v>&lt;td&gt;&lt;a href="http://iowagravestones.org/gs_view.php?id=468802" Target="GPP"&gt;P&lt;/a&gt;&lt;/td&gt;</v>
      </c>
      <c r="R38" s="2" t="str">
        <f t="shared" si="3"/>
        <v xml:space="preserve">   &lt;td&gt;&lt;/td&gt;</v>
      </c>
      <c r="S38" s="2" t="str">
        <f t="shared" si="4"/>
        <v>&lt;td&gt;&lt;/td&gt;</v>
      </c>
      <c r="T38" s="6" t="s">
        <v>68</v>
      </c>
      <c r="U38" s="52"/>
    </row>
    <row r="39" spans="1:21" x14ac:dyDescent="0.25">
      <c r="A39" s="34"/>
      <c r="B39" s="45" t="s">
        <v>408</v>
      </c>
      <c r="C39" s="45" t="s">
        <v>409</v>
      </c>
      <c r="D39" s="45" t="s">
        <v>410</v>
      </c>
      <c r="E39" s="39" t="s">
        <v>68</v>
      </c>
      <c r="F39" s="3">
        <v>468868</v>
      </c>
      <c r="G39" s="23"/>
      <c r="H39" s="23"/>
      <c r="I39" s="23"/>
      <c r="J39" s="23"/>
      <c r="K39" s="23"/>
      <c r="L39" s="23"/>
      <c r="M39" s="32"/>
      <c r="O39" s="2" t="str">
        <f t="shared" si="0"/>
        <v>&lt;tr class="style3" &gt;&lt;td&gt;&lt;/td&gt;&lt;td&gt;&lt;a href="http://iowagravestones.org/gs_view.php?id=468868" Target="GPP"&gt;P&lt;/a&gt;&lt;/td&gt;   &lt;td&gt;&lt;/td&gt;&lt;td&gt;Bergan, Ina Kathleen&lt;/td&gt;&lt;td&gt;Dec. 6, 1900&lt;/td&gt;&lt;td&gt;Sept. 8, 1901&lt;/td&gt;&lt;td&gt; &lt;/td&gt;</v>
      </c>
      <c r="P39" s="6" t="str">
        <f t="shared" si="1"/>
        <v>Bergan, Ina Kathleen</v>
      </c>
      <c r="Q39" s="2" t="str">
        <f t="shared" si="2"/>
        <v>&lt;td&gt;&lt;a href="http://iowagravestones.org/gs_view.php?id=468868" Target="GPP"&gt;P&lt;/a&gt;&lt;/td&gt;</v>
      </c>
      <c r="R39" s="2" t="str">
        <f t="shared" si="3"/>
        <v xml:space="preserve">   &lt;td&gt;&lt;/td&gt;</v>
      </c>
      <c r="S39" s="2" t="str">
        <f t="shared" si="4"/>
        <v>&lt;td&gt;&lt;/td&gt;</v>
      </c>
      <c r="T39" s="6" t="s">
        <v>68</v>
      </c>
      <c r="U39" s="52"/>
    </row>
    <row r="40" spans="1:21" x14ac:dyDescent="0.25">
      <c r="A40" s="34"/>
      <c r="B40" s="45" t="s">
        <v>398</v>
      </c>
      <c r="C40" s="45" t="s">
        <v>399</v>
      </c>
      <c r="D40" s="45" t="s">
        <v>399</v>
      </c>
      <c r="E40" s="39" t="s">
        <v>495</v>
      </c>
      <c r="F40" s="3">
        <v>468861</v>
      </c>
      <c r="G40" s="23"/>
      <c r="H40" s="23"/>
      <c r="I40" s="23"/>
      <c r="J40" s="23"/>
      <c r="K40" s="23"/>
      <c r="L40" s="23"/>
      <c r="M40" s="32"/>
      <c r="O40" s="2" t="str">
        <f t="shared" si="0"/>
        <v>&lt;tr class="style3" &gt;&lt;td&gt;&lt;/td&gt;&lt;td&gt;&lt;a href="http://iowagravestones.org/gs_view.php?id=468861" Target="GPP"&gt;P&lt;/a&gt;&lt;/td&gt;   &lt;td&gt;&lt;/td&gt;&lt;td&gt;Bergan, Infant Daughter&lt;/td&gt;&lt;td&gt;April 10, 1890&lt;/td&gt;&lt;td&gt;April 10, 1890&lt;/td&gt;&lt;td&gt;  &lt;/td&gt;</v>
      </c>
      <c r="P40" s="6" t="str">
        <f t="shared" si="1"/>
        <v>Bergan, Infant Daughter</v>
      </c>
      <c r="Q40" s="2" t="str">
        <f t="shared" si="2"/>
        <v>&lt;td&gt;&lt;a href="http://iowagravestones.org/gs_view.php?id=468861" Target="GPP"&gt;P&lt;/a&gt;&lt;/td&gt;</v>
      </c>
      <c r="R40" s="2" t="str">
        <f t="shared" si="3"/>
        <v xml:space="preserve">   &lt;td&gt;&lt;/td&gt;</v>
      </c>
      <c r="S40" s="2" t="str">
        <f t="shared" si="4"/>
        <v>&lt;td&gt;&lt;/td&gt;</v>
      </c>
      <c r="T40" s="6" t="s">
        <v>68</v>
      </c>
      <c r="U40" s="52"/>
    </row>
    <row r="41" spans="1:21" x14ac:dyDescent="0.25">
      <c r="A41" s="34"/>
      <c r="B41" s="45" t="s">
        <v>418</v>
      </c>
      <c r="C41" s="45" t="s">
        <v>419</v>
      </c>
      <c r="D41" s="45" t="s">
        <v>420</v>
      </c>
      <c r="E41" s="39"/>
      <c r="F41" s="3">
        <v>468872</v>
      </c>
      <c r="G41" s="23"/>
      <c r="H41" s="23"/>
      <c r="I41" s="23"/>
      <c r="J41" s="23"/>
      <c r="K41" s="23"/>
      <c r="L41" s="23"/>
      <c r="M41" s="32"/>
      <c r="O41" s="2" t="str">
        <f t="shared" si="0"/>
        <v>&lt;tr class="style3" &gt;&lt;td&gt;&lt;/td&gt;&lt;td&gt;&lt;a href="http://iowagravestones.org/gs_view.php?id=468872" Target="GPP"&gt;P&lt;/a&gt;&lt;/td&gt;   &lt;td&gt;&lt;/td&gt;&lt;td&gt;Bergan, Isabel Olea&lt;/td&gt;&lt;td&gt;Sept 8, 1856&lt;/td&gt;&lt;td&gt;Oct. 10, 1934&lt;/td&gt;&lt;td&gt;&lt;/td&gt;</v>
      </c>
      <c r="P41" s="6" t="str">
        <f t="shared" si="1"/>
        <v>Bergan, Isabel Olea</v>
      </c>
      <c r="Q41" s="2" t="str">
        <f t="shared" si="2"/>
        <v>&lt;td&gt;&lt;a href="http://iowagravestones.org/gs_view.php?id=468872" Target="GPP"&gt;P&lt;/a&gt;&lt;/td&gt;</v>
      </c>
      <c r="R41" s="2" t="str">
        <f t="shared" si="3"/>
        <v xml:space="preserve">   &lt;td&gt;&lt;/td&gt;</v>
      </c>
      <c r="S41" s="2" t="str">
        <f t="shared" si="4"/>
        <v>&lt;td&gt;&lt;/td&gt;</v>
      </c>
      <c r="T41" s="6" t="s">
        <v>68</v>
      </c>
      <c r="U41" s="52"/>
    </row>
    <row r="42" spans="1:21" x14ac:dyDescent="0.25">
      <c r="A42" s="34"/>
      <c r="B42" s="45" t="s">
        <v>395</v>
      </c>
      <c r="C42" s="45" t="s">
        <v>396</v>
      </c>
      <c r="D42" s="45" t="s">
        <v>397</v>
      </c>
      <c r="E42" s="39" t="s">
        <v>68</v>
      </c>
      <c r="F42" s="3">
        <v>468860</v>
      </c>
      <c r="G42" s="23"/>
      <c r="H42" s="23"/>
      <c r="I42" s="23"/>
      <c r="J42" s="23"/>
      <c r="K42" s="23"/>
      <c r="L42" s="23"/>
      <c r="M42" s="32"/>
      <c r="O42" s="2" t="str">
        <f t="shared" si="0"/>
        <v>&lt;tr class="style3" &gt;&lt;td&gt;&lt;/td&gt;&lt;td&gt;&lt;a href="http://iowagravestones.org/gs_view.php?id=468860" Target="GPP"&gt;P&lt;/a&gt;&lt;/td&gt;   &lt;td&gt;&lt;/td&gt;&lt;td&gt;Bergan, Karen&lt;/td&gt;&lt;td&gt;Oct 9, 1860&lt;/td&gt;&lt;td&gt;Aug. 5, 1925&lt;/td&gt;&lt;td&gt; &lt;/td&gt;</v>
      </c>
      <c r="P42" s="6" t="str">
        <f t="shared" si="1"/>
        <v>Bergan, Karen</v>
      </c>
      <c r="Q42" s="2" t="str">
        <f t="shared" si="2"/>
        <v>&lt;td&gt;&lt;a href="http://iowagravestones.org/gs_view.php?id=468860" Target="GPP"&gt;P&lt;/a&gt;&lt;/td&gt;</v>
      </c>
      <c r="R42" s="2" t="str">
        <f t="shared" si="3"/>
        <v xml:space="preserve">   &lt;td&gt;&lt;/td&gt;</v>
      </c>
      <c r="S42" s="2" t="str">
        <f t="shared" si="4"/>
        <v>&lt;td&gt;&lt;/td&gt;</v>
      </c>
      <c r="T42" s="6" t="s">
        <v>68</v>
      </c>
      <c r="U42" s="52"/>
    </row>
    <row r="43" spans="1:21" x14ac:dyDescent="0.25">
      <c r="A43" s="34"/>
      <c r="B43" s="45" t="s">
        <v>402</v>
      </c>
      <c r="C43" s="45" t="s">
        <v>403</v>
      </c>
      <c r="D43" s="45" t="s">
        <v>404</v>
      </c>
      <c r="E43" s="39" t="s">
        <v>68</v>
      </c>
      <c r="F43" s="3">
        <v>468863</v>
      </c>
      <c r="G43" s="23"/>
      <c r="H43" s="23"/>
      <c r="I43" s="23"/>
      <c r="J43" s="23"/>
      <c r="K43" s="23"/>
      <c r="L43" s="23"/>
      <c r="M43" s="32"/>
      <c r="O43" s="2" t="str">
        <f t="shared" si="0"/>
        <v>&lt;tr class="style3" &gt;&lt;td&gt;&lt;/td&gt;&lt;td&gt;&lt;a href="http://iowagravestones.org/gs_view.php?id=468863" Target="GPP"&gt;P&lt;/a&gt;&lt;/td&gt;   &lt;td&gt;&lt;/td&gt;&lt;td&gt;Bergan, Lena&lt;/td&gt;&lt;td&gt;Sept 13, 1867&lt;/td&gt;&lt;td&gt;Jan. 8, 1915&lt;/td&gt;&lt;td&gt; &lt;/td&gt;</v>
      </c>
      <c r="P43" s="6" t="str">
        <f t="shared" si="1"/>
        <v>Bergan, Lena</v>
      </c>
      <c r="Q43" s="2" t="str">
        <f t="shared" si="2"/>
        <v>&lt;td&gt;&lt;a href="http://iowagravestones.org/gs_view.php?id=468863" Target="GPP"&gt;P&lt;/a&gt;&lt;/td&gt;</v>
      </c>
      <c r="R43" s="2" t="str">
        <f t="shared" si="3"/>
        <v xml:space="preserve">   &lt;td&gt;&lt;/td&gt;</v>
      </c>
      <c r="S43" s="2" t="str">
        <f t="shared" si="4"/>
        <v>&lt;td&gt;&lt;/td&gt;</v>
      </c>
      <c r="T43" s="6" t="s">
        <v>68</v>
      </c>
      <c r="U43" s="52"/>
    </row>
    <row r="44" spans="1:21" x14ac:dyDescent="0.25">
      <c r="A44" s="34"/>
      <c r="B44" s="45" t="s">
        <v>405</v>
      </c>
      <c r="C44" s="45" t="s">
        <v>406</v>
      </c>
      <c r="D44" s="45" t="s">
        <v>407</v>
      </c>
      <c r="E44" s="39" t="s">
        <v>68</v>
      </c>
      <c r="F44" s="3">
        <v>468866</v>
      </c>
      <c r="G44" s="23"/>
      <c r="H44" s="23"/>
      <c r="I44" s="23"/>
      <c r="J44" s="23"/>
      <c r="K44" s="23"/>
      <c r="L44" s="23"/>
      <c r="M44" s="32"/>
      <c r="O44" s="2" t="str">
        <f t="shared" si="0"/>
        <v>&lt;tr class="style3" &gt;&lt;td&gt;&lt;/td&gt;&lt;td&gt;&lt;a href="http://iowagravestones.org/gs_view.php?id=468866" Target="GPP"&gt;P&lt;/a&gt;&lt;/td&gt;   &lt;td&gt;&lt;/td&gt;&lt;td&gt;Bergan, Lillian&lt;/td&gt;&lt;td&gt;July 27, 1898&lt;/td&gt;&lt;td&gt;Mar. 2, 1908&lt;/td&gt;&lt;td&gt; &lt;/td&gt;</v>
      </c>
      <c r="P44" s="6" t="str">
        <f t="shared" si="1"/>
        <v>Bergan, Lillian</v>
      </c>
      <c r="Q44" s="2" t="str">
        <f t="shared" si="2"/>
        <v>&lt;td&gt;&lt;a href="http://iowagravestones.org/gs_view.php?id=468866" Target="GPP"&gt;P&lt;/a&gt;&lt;/td&gt;</v>
      </c>
      <c r="R44" s="2" t="str">
        <f t="shared" si="3"/>
        <v xml:space="preserve">   &lt;td&gt;&lt;/td&gt;</v>
      </c>
      <c r="S44" s="2" t="str">
        <f t="shared" si="4"/>
        <v>&lt;td&gt;&lt;/td&gt;</v>
      </c>
      <c r="T44" s="6" t="s">
        <v>68</v>
      </c>
      <c r="U44" s="52"/>
    </row>
    <row r="45" spans="1:21" x14ac:dyDescent="0.25">
      <c r="A45" s="34"/>
      <c r="B45" s="45" t="s">
        <v>325</v>
      </c>
      <c r="C45" s="46" t="s">
        <v>82</v>
      </c>
      <c r="D45" s="46" t="s">
        <v>308</v>
      </c>
      <c r="E45" s="40"/>
      <c r="F45" s="3">
        <v>468804</v>
      </c>
      <c r="G45" s="23"/>
      <c r="H45" s="23"/>
      <c r="I45" s="23"/>
      <c r="J45" s="23"/>
      <c r="K45" s="23"/>
      <c r="L45" s="23"/>
      <c r="M45" s="32"/>
      <c r="O45" s="2" t="str">
        <f t="shared" si="0"/>
        <v>&lt;tr class="style3" &gt;&lt;td&gt;&lt;/td&gt;&lt;td&gt;&lt;a href="http://iowagravestones.org/gs_view.php?id=468804" Target="GPP"&gt;P&lt;/a&gt;&lt;/td&gt;   &lt;td&gt;&lt;/td&gt;&lt;td&gt;Bergan, Lloyd&lt;/td&gt;&lt;td&gt;1908&lt;/td&gt;&lt;td&gt;2005&lt;/td&gt;&lt;td&gt;&lt;/td&gt;</v>
      </c>
      <c r="P45" s="6" t="str">
        <f t="shared" si="1"/>
        <v>Bergan, Lloyd</v>
      </c>
      <c r="Q45" s="2" t="str">
        <f t="shared" si="2"/>
        <v>&lt;td&gt;&lt;a href="http://iowagravestones.org/gs_view.php?id=468804" Target="GPP"&gt;P&lt;/a&gt;&lt;/td&gt;</v>
      </c>
      <c r="R45" s="2" t="str">
        <f t="shared" si="3"/>
        <v xml:space="preserve">   &lt;td&gt;&lt;/td&gt;</v>
      </c>
      <c r="S45" s="2" t="str">
        <f t="shared" si="4"/>
        <v>&lt;td&gt;&lt;/td&gt;</v>
      </c>
      <c r="T45" s="6" t="s">
        <v>68</v>
      </c>
      <c r="U45" s="52"/>
    </row>
    <row r="46" spans="1:21" x14ac:dyDescent="0.25">
      <c r="A46" s="34"/>
      <c r="B46" s="45" t="s">
        <v>412</v>
      </c>
      <c r="C46" s="46" t="s">
        <v>413</v>
      </c>
      <c r="D46" s="45" t="s">
        <v>414</v>
      </c>
      <c r="E46" s="39"/>
      <c r="F46" s="3">
        <v>468870</v>
      </c>
      <c r="G46" s="23"/>
      <c r="H46" s="23"/>
      <c r="I46" s="23"/>
      <c r="J46" s="23"/>
      <c r="K46" s="23"/>
      <c r="L46" s="23"/>
      <c r="M46" s="32"/>
      <c r="O46" s="2" t="str">
        <f t="shared" si="0"/>
        <v>&lt;tr class="style3" &gt;&lt;td&gt;&lt;/td&gt;&lt;td&gt;&lt;a href="http://iowagravestones.org/gs_view.php?id=468870" Target="GPP"&gt;P&lt;/a&gt;&lt;/td&gt;   &lt;td&gt;&lt;/td&gt;&lt;td&gt;Bergan, Louise&lt;/td&gt;&lt;td&gt;186?&lt;/td&gt;&lt;td&gt;april 29, 18??&lt;/td&gt;&lt;td&gt;&lt;/td&gt;</v>
      </c>
      <c r="P46" s="6" t="str">
        <f t="shared" si="1"/>
        <v>Bergan, Louise</v>
      </c>
      <c r="Q46" s="2" t="str">
        <f t="shared" si="2"/>
        <v>&lt;td&gt;&lt;a href="http://iowagravestones.org/gs_view.php?id=468870" Target="GPP"&gt;P&lt;/a&gt;&lt;/td&gt;</v>
      </c>
      <c r="R46" s="2" t="str">
        <f t="shared" si="3"/>
        <v xml:space="preserve">   &lt;td&gt;&lt;/td&gt;</v>
      </c>
      <c r="S46" s="2" t="str">
        <f t="shared" si="4"/>
        <v>&lt;td&gt;&lt;/td&gt;</v>
      </c>
      <c r="T46" s="6" t="s">
        <v>68</v>
      </c>
      <c r="U46" s="52"/>
    </row>
    <row r="47" spans="1:21" x14ac:dyDescent="0.25">
      <c r="A47" s="34"/>
      <c r="B47" s="45" t="s">
        <v>400</v>
      </c>
      <c r="C47" s="45" t="s">
        <v>401</v>
      </c>
      <c r="D47" s="48" t="s">
        <v>493</v>
      </c>
      <c r="E47" s="2" t="s">
        <v>68</v>
      </c>
      <c r="F47" s="3">
        <v>468862</v>
      </c>
      <c r="G47" s="23"/>
      <c r="H47" s="23"/>
      <c r="I47" s="23"/>
      <c r="J47" s="23"/>
      <c r="K47" s="23"/>
      <c r="L47" s="23"/>
      <c r="M47" s="32"/>
      <c r="O47" s="2" t="str">
        <f t="shared" si="0"/>
        <v>&lt;tr class="style3" &gt;&lt;td&gt;&lt;/td&gt;&lt;td&gt;&lt;a href="http://iowagravestones.org/gs_view.php?id=468862" Target="GPP"&gt;P&lt;/a&gt;&lt;/td&gt;   &lt;td&gt;&lt;/td&gt;&lt;td&gt;Bergan, Nels N&lt;/td&gt;&lt;td&gt;July 5, 1853&lt;/td&gt;&lt;td&gt;Aug. 6, 1934&lt;/td&gt;&lt;td&gt; &lt;/td&gt;</v>
      </c>
      <c r="P47" s="6" t="str">
        <f t="shared" si="1"/>
        <v>Bergan, Nels N</v>
      </c>
      <c r="Q47" s="2" t="str">
        <f t="shared" si="2"/>
        <v>&lt;td&gt;&lt;a href="http://iowagravestones.org/gs_view.php?id=468862" Target="GPP"&gt;P&lt;/a&gt;&lt;/td&gt;</v>
      </c>
      <c r="R47" s="2" t="str">
        <f t="shared" si="3"/>
        <v xml:space="preserve">   &lt;td&gt;&lt;/td&gt;</v>
      </c>
      <c r="S47" s="2" t="str">
        <f t="shared" si="4"/>
        <v>&lt;td&gt;&lt;/td&gt;</v>
      </c>
      <c r="T47" s="6" t="s">
        <v>68</v>
      </c>
      <c r="U47" s="52"/>
    </row>
    <row r="48" spans="1:21" x14ac:dyDescent="0.25">
      <c r="A48" s="34"/>
      <c r="B48" s="45" t="s">
        <v>366</v>
      </c>
      <c r="C48" s="45" t="s">
        <v>367</v>
      </c>
      <c r="D48" s="45" t="s">
        <v>368</v>
      </c>
      <c r="E48" s="2"/>
      <c r="F48" s="3">
        <v>468840</v>
      </c>
      <c r="G48" s="23"/>
      <c r="H48" s="23"/>
      <c r="I48" s="23"/>
      <c r="J48" s="23"/>
      <c r="K48" s="23"/>
      <c r="L48" s="23"/>
      <c r="M48" s="32"/>
      <c r="O48" s="2" t="str">
        <f t="shared" si="0"/>
        <v>&lt;tr class="style3" &gt;&lt;td&gt;&lt;/td&gt;&lt;td&gt;&lt;a href="http://iowagravestones.org/gs_view.php?id=468840" Target="GPP"&gt;P&lt;/a&gt;&lt;/td&gt;   &lt;td&gt;&lt;/td&gt;&lt;td&gt;Bergan, Nora&lt;/td&gt;&lt;td&gt;Mar 23, 1888&lt;/td&gt;&lt;td&gt;Jan. 10, 1972&lt;/td&gt;&lt;td&gt;&lt;/td&gt;</v>
      </c>
      <c r="P48" s="6" t="str">
        <f t="shared" si="1"/>
        <v>Bergan, Nora</v>
      </c>
      <c r="Q48" s="2" t="str">
        <f t="shared" si="2"/>
        <v>&lt;td&gt;&lt;a href="http://iowagravestones.org/gs_view.php?id=468840" Target="GPP"&gt;P&lt;/a&gt;&lt;/td&gt;</v>
      </c>
      <c r="R48" s="2" t="str">
        <f t="shared" si="3"/>
        <v xml:space="preserve">   &lt;td&gt;&lt;/td&gt;</v>
      </c>
      <c r="S48" s="2" t="str">
        <f t="shared" si="4"/>
        <v>&lt;td&gt;&lt;/td&gt;</v>
      </c>
      <c r="T48" s="6" t="s">
        <v>68</v>
      </c>
      <c r="U48" s="52"/>
    </row>
    <row r="49" spans="1:21" x14ac:dyDescent="0.25">
      <c r="A49" s="34"/>
      <c r="B49" s="45" t="s">
        <v>389</v>
      </c>
      <c r="C49" s="45" t="s">
        <v>390</v>
      </c>
      <c r="D49" s="45" t="s">
        <v>391</v>
      </c>
      <c r="E49" s="2" t="s">
        <v>68</v>
      </c>
      <c r="F49" s="3">
        <v>468858</v>
      </c>
      <c r="G49" s="23"/>
      <c r="H49" s="23"/>
      <c r="I49" s="23"/>
      <c r="J49" s="23"/>
      <c r="K49" s="23"/>
      <c r="L49" s="23"/>
      <c r="M49" s="32"/>
      <c r="O49" s="2" t="str">
        <f t="shared" si="0"/>
        <v>&lt;tr class="style3" &gt;&lt;td&gt;&lt;/td&gt;&lt;td&gt;&lt;a href="http://iowagravestones.org/gs_view.php?id=468858" Target="GPP"&gt;P&lt;/a&gt;&lt;/td&gt;   &lt;td&gt;&lt;/td&gt;&lt;td&gt;Bergan, Oscar A&lt;/td&gt;&lt;td&gt;Feb 3, 1886&lt;/td&gt;&lt;td&gt;Dec. 7, 1951&lt;/td&gt;&lt;td&gt; &lt;/td&gt;</v>
      </c>
      <c r="P49" s="6" t="str">
        <f t="shared" si="1"/>
        <v>Bergan, Oscar A</v>
      </c>
      <c r="Q49" s="2" t="str">
        <f t="shared" si="2"/>
        <v>&lt;td&gt;&lt;a href="http://iowagravestones.org/gs_view.php?id=468858" Target="GPP"&gt;P&lt;/a&gt;&lt;/td&gt;</v>
      </c>
      <c r="R49" s="2" t="str">
        <f t="shared" si="3"/>
        <v xml:space="preserve">   &lt;td&gt;&lt;/td&gt;</v>
      </c>
      <c r="S49" s="2" t="str">
        <f t="shared" si="4"/>
        <v>&lt;td&gt;&lt;/td&gt;</v>
      </c>
      <c r="T49" s="6" t="s">
        <v>68</v>
      </c>
      <c r="U49" s="52"/>
    </row>
    <row r="50" spans="1:21" x14ac:dyDescent="0.25">
      <c r="A50" s="34"/>
      <c r="B50" s="45" t="s">
        <v>322</v>
      </c>
      <c r="C50" s="46" t="s">
        <v>323</v>
      </c>
      <c r="D50" s="46" t="s">
        <v>324</v>
      </c>
      <c r="E50" s="22"/>
      <c r="F50" s="3">
        <v>468803</v>
      </c>
      <c r="G50" s="23"/>
      <c r="H50" s="23"/>
      <c r="I50" s="23"/>
      <c r="J50" s="23"/>
      <c r="K50" s="23"/>
      <c r="L50" s="23"/>
      <c r="M50" s="32"/>
      <c r="O50" s="2" t="str">
        <f t="shared" si="0"/>
        <v>&lt;tr class="style3" &gt;&lt;td&gt;&lt;/td&gt;&lt;td&gt;&lt;a href="http://iowagravestones.org/gs_view.php?id=468803" Target="GPP"&gt;P&lt;/a&gt;&lt;/td&gt;   &lt;td&gt;&lt;/td&gt;&lt;td&gt;Bergan, Selma&lt;/td&gt;&lt;td&gt;1907&lt;/td&gt;&lt;td&gt;1973&lt;/td&gt;&lt;td&gt;&lt;/td&gt;</v>
      </c>
      <c r="P50" s="6" t="str">
        <f t="shared" si="1"/>
        <v>Bergan, Selma</v>
      </c>
      <c r="Q50" s="2" t="str">
        <f t="shared" si="2"/>
        <v>&lt;td&gt;&lt;a href="http://iowagravestones.org/gs_view.php?id=468803" Target="GPP"&gt;P&lt;/a&gt;&lt;/td&gt;</v>
      </c>
      <c r="R50" s="2" t="str">
        <f t="shared" si="3"/>
        <v xml:space="preserve">   &lt;td&gt;&lt;/td&gt;</v>
      </c>
      <c r="S50" s="2" t="str">
        <f t="shared" si="4"/>
        <v>&lt;td&gt;&lt;/td&gt;</v>
      </c>
      <c r="T50" s="6" t="s">
        <v>68</v>
      </c>
      <c r="U50" s="52"/>
    </row>
    <row r="51" spans="1:21" x14ac:dyDescent="0.25">
      <c r="A51" s="34" t="s">
        <v>0</v>
      </c>
      <c r="B51" s="28" t="s">
        <v>115</v>
      </c>
      <c r="C51" s="27" t="s">
        <v>148</v>
      </c>
      <c r="D51" s="27" t="s">
        <v>149</v>
      </c>
      <c r="E51" s="36" t="s">
        <v>68</v>
      </c>
      <c r="F51" s="2">
        <v>360450</v>
      </c>
      <c r="G51" s="6"/>
      <c r="H51" s="6"/>
      <c r="I51" s="6"/>
      <c r="J51" s="6"/>
      <c r="K51" s="6"/>
      <c r="L51" s="6"/>
      <c r="M51" s="32" t="s">
        <v>14</v>
      </c>
      <c r="O51" s="2" t="str">
        <f t="shared" si="0"/>
        <v>&lt;tr class="style3" &gt;&lt;td&gt;&lt;/td&gt;&lt;td&gt;&lt;a href="http://iowagravestones.org/gs_view.php?id=360450" Target="GPP"&gt;P&lt;/a&gt;&lt;/td&gt;   &lt;td&gt;&lt;/td&gt;&lt;td&gt;Betts, Donald T.&lt;/td&gt;&lt;td&gt;Feb. 9, 1932&lt;/td&gt;&lt;td&gt;Aug. 10, 1961&lt;/td&gt;&lt;td&gt; &lt;/td&gt;</v>
      </c>
      <c r="P51" s="6" t="str">
        <f t="shared" si="1"/>
        <v>Betts, Donald T.</v>
      </c>
      <c r="Q51" s="2" t="str">
        <f t="shared" si="2"/>
        <v>&lt;td&gt;&lt;a href="http://iowagravestones.org/gs_view.php?id=360450" Target="GPP"&gt;P&lt;/a&gt;&lt;/td&gt;</v>
      </c>
      <c r="R51" s="2" t="str">
        <f t="shared" si="3"/>
        <v xml:space="preserve">   &lt;td&gt;&lt;/td&gt;</v>
      </c>
      <c r="S51" s="2" t="str">
        <f t="shared" si="4"/>
        <v>&lt;td&gt;&lt;/td&gt;</v>
      </c>
      <c r="T51" s="6" t="s">
        <v>68</v>
      </c>
      <c r="U51" s="52"/>
    </row>
    <row r="52" spans="1:21" x14ac:dyDescent="0.25">
      <c r="A52" s="34"/>
      <c r="B52" s="41" t="s">
        <v>249</v>
      </c>
      <c r="C52" s="42" t="s">
        <v>75</v>
      </c>
      <c r="D52" s="42" t="s">
        <v>250</v>
      </c>
      <c r="E52" s="2" t="s">
        <v>68</v>
      </c>
      <c r="F52" s="3">
        <v>468751</v>
      </c>
      <c r="G52" s="23"/>
      <c r="H52" s="23"/>
      <c r="I52" s="23"/>
      <c r="J52" s="23"/>
      <c r="K52" s="23"/>
      <c r="L52" s="23"/>
      <c r="M52" s="32"/>
      <c r="O52" s="2" t="str">
        <f t="shared" si="0"/>
        <v>&lt;tr class="style3" &gt;&lt;td&gt;&lt;/td&gt;&lt;td&gt;&lt;a href="http://iowagravestones.org/gs_view.php?id=468751" Target="GPP"&gt;P&lt;/a&gt;&lt;/td&gt;   &lt;td&gt;&lt;/td&gt;&lt;td&gt;Betts, Ida J&lt;/td&gt;&lt;td&gt;1895&lt;/td&gt;&lt;td&gt;1986&lt;/td&gt;&lt;td&gt; &lt;/td&gt;</v>
      </c>
      <c r="P52" s="6" t="str">
        <f t="shared" si="1"/>
        <v>Betts, Ida J</v>
      </c>
      <c r="Q52" s="2" t="str">
        <f t="shared" si="2"/>
        <v>&lt;td&gt;&lt;a href="http://iowagravestones.org/gs_view.php?id=468751" Target="GPP"&gt;P&lt;/a&gt;&lt;/td&gt;</v>
      </c>
      <c r="R52" s="2" t="str">
        <f t="shared" si="3"/>
        <v xml:space="preserve">   &lt;td&gt;&lt;/td&gt;</v>
      </c>
      <c r="S52" s="2" t="str">
        <f t="shared" si="4"/>
        <v>&lt;td&gt;&lt;/td&gt;</v>
      </c>
      <c r="T52" s="6" t="s">
        <v>68</v>
      </c>
      <c r="U52" s="52"/>
    </row>
    <row r="53" spans="1:21" x14ac:dyDescent="0.25">
      <c r="A53" s="34" t="s">
        <v>0</v>
      </c>
      <c r="B53" s="36" t="s">
        <v>116</v>
      </c>
      <c r="C53" s="34" t="s">
        <v>150</v>
      </c>
      <c r="D53" s="34"/>
      <c r="E53" s="36" t="s">
        <v>68</v>
      </c>
      <c r="F53" s="2">
        <v>360451</v>
      </c>
      <c r="G53" s="6"/>
      <c r="H53" s="6"/>
      <c r="I53" s="6"/>
      <c r="J53" s="6"/>
      <c r="K53" s="6"/>
      <c r="L53" s="6"/>
      <c r="M53" s="32" t="s">
        <v>14</v>
      </c>
      <c r="O53" s="2" t="str">
        <f t="shared" si="0"/>
        <v>&lt;tr class="style3" &gt;&lt;td&gt;&lt;/td&gt;&lt;td&gt;&lt;a href="http://iowagravestones.org/gs_view.php?id=360451" Target="GPP"&gt;P&lt;/a&gt;&lt;/td&gt;   &lt;td&gt;&lt;/td&gt;&lt;td&gt;Betts, Vern E.&lt;/td&gt;&lt;td&gt;Jan. 26, 1922&lt;/td&gt;&lt;td&gt;&lt;/td&gt;&lt;td&gt; &lt;/td&gt;</v>
      </c>
      <c r="P53" s="6" t="str">
        <f t="shared" si="1"/>
        <v>Betts, Vern E.</v>
      </c>
      <c r="Q53" s="2" t="str">
        <f t="shared" si="2"/>
        <v>&lt;td&gt;&lt;a href="http://iowagravestones.org/gs_view.php?id=360451" Target="GPP"&gt;P&lt;/a&gt;&lt;/td&gt;</v>
      </c>
      <c r="R53" s="2" t="str">
        <f t="shared" si="3"/>
        <v xml:space="preserve">   &lt;td&gt;&lt;/td&gt;</v>
      </c>
      <c r="S53" s="2" t="str">
        <f t="shared" si="4"/>
        <v>&lt;td&gt;&lt;/td&gt;</v>
      </c>
      <c r="T53" s="6" t="s">
        <v>68</v>
      </c>
      <c r="U53" s="52"/>
    </row>
    <row r="54" spans="1:21" x14ac:dyDescent="0.25">
      <c r="A54" s="34"/>
      <c r="B54" s="41" t="s">
        <v>251</v>
      </c>
      <c r="C54" s="42" t="s">
        <v>252</v>
      </c>
      <c r="D54" s="42" t="s">
        <v>253</v>
      </c>
      <c r="E54" s="2" t="s">
        <v>68</v>
      </c>
      <c r="F54" s="3">
        <v>468753</v>
      </c>
      <c r="G54" s="23"/>
      <c r="H54" s="23"/>
      <c r="I54" s="23"/>
      <c r="J54" s="23"/>
      <c r="K54" s="23"/>
      <c r="L54" s="23"/>
      <c r="M54" s="32"/>
      <c r="O54" s="2" t="str">
        <f t="shared" si="0"/>
        <v>&lt;tr class="style3" &gt;&lt;td&gt;&lt;/td&gt;&lt;td&gt;&lt;a href="http://iowagravestones.org/gs_view.php?id=468753" Target="GPP"&gt;P&lt;/a&gt;&lt;/td&gt;   &lt;td&gt;&lt;/td&gt;&lt;td&gt;Betts, William W&lt;/td&gt;&lt;td&gt;1892&lt;/td&gt;&lt;td&gt;1979&lt;/td&gt;&lt;td&gt; &lt;/td&gt;</v>
      </c>
      <c r="P54" s="6" t="str">
        <f t="shared" si="1"/>
        <v>Betts, William W</v>
      </c>
      <c r="Q54" s="2" t="str">
        <f t="shared" si="2"/>
        <v>&lt;td&gt;&lt;a href="http://iowagravestones.org/gs_view.php?id=468753" Target="GPP"&gt;P&lt;/a&gt;&lt;/td&gt;</v>
      </c>
      <c r="R54" s="2" t="str">
        <f t="shared" si="3"/>
        <v xml:space="preserve">   &lt;td&gt;&lt;/td&gt;</v>
      </c>
      <c r="S54" s="2" t="str">
        <f t="shared" si="4"/>
        <v>&lt;td&gt;&lt;/td&gt;</v>
      </c>
      <c r="T54" s="6" t="s">
        <v>68</v>
      </c>
      <c r="U54" s="52"/>
    </row>
    <row r="55" spans="1:21" x14ac:dyDescent="0.25">
      <c r="A55" s="34"/>
      <c r="B55" s="41" t="s">
        <v>246</v>
      </c>
      <c r="C55" s="42" t="s">
        <v>247</v>
      </c>
      <c r="D55" s="41" t="s">
        <v>248</v>
      </c>
      <c r="E55" s="2" t="s">
        <v>68</v>
      </c>
      <c r="F55" s="3">
        <v>468749</v>
      </c>
      <c r="G55" s="23"/>
      <c r="H55" s="23"/>
      <c r="I55" s="23"/>
      <c r="J55" s="23"/>
      <c r="K55" s="23"/>
      <c r="L55" s="23"/>
      <c r="M55" s="32"/>
      <c r="O55" s="2" t="str">
        <f t="shared" si="0"/>
        <v>&lt;tr class="style3" &gt;&lt;td&gt;&lt;/td&gt;&lt;td&gt;&lt;a href="http://iowagravestones.org/gs_view.php?id=468749" Target="GPP"&gt;P&lt;/a&gt;&lt;/td&gt;   &lt;td&gt;&lt;/td&gt;&lt;td&gt;Bishop, Marguerite (Betts)&lt;/td&gt;&lt;td&gt;July 4, 1918&lt;/td&gt;&lt;td&gt;Jan. 9, 1997&lt;/td&gt;&lt;td&gt; &lt;/td&gt;</v>
      </c>
      <c r="P55" s="6" t="str">
        <f t="shared" si="1"/>
        <v>Bishop, Marguerite (Betts)</v>
      </c>
      <c r="Q55" s="2" t="str">
        <f t="shared" si="2"/>
        <v>&lt;td&gt;&lt;a href="http://iowagravestones.org/gs_view.php?id=468749" Target="GPP"&gt;P&lt;/a&gt;&lt;/td&gt;</v>
      </c>
      <c r="R55" s="2" t="str">
        <f t="shared" si="3"/>
        <v xml:space="preserve">   &lt;td&gt;&lt;/td&gt;</v>
      </c>
      <c r="S55" s="2" t="str">
        <f t="shared" si="4"/>
        <v>&lt;td&gt;&lt;/td&gt;</v>
      </c>
      <c r="T55" s="6" t="s">
        <v>68</v>
      </c>
      <c r="U55" s="52"/>
    </row>
    <row r="56" spans="1:21" ht="15.75" x14ac:dyDescent="0.25">
      <c r="A56" s="33" t="s">
        <v>170</v>
      </c>
      <c r="B56" s="35" t="s">
        <v>17</v>
      </c>
      <c r="C56" s="37" t="s">
        <v>6</v>
      </c>
      <c r="D56" s="37" t="s">
        <v>7</v>
      </c>
      <c r="E56" s="37" t="s">
        <v>8</v>
      </c>
      <c r="F56" s="24"/>
      <c r="G56" s="24"/>
      <c r="H56" s="24"/>
      <c r="I56" s="24"/>
      <c r="J56" s="24"/>
      <c r="K56" s="24"/>
      <c r="L56" s="24"/>
      <c r="M56" s="32" t="s">
        <v>14</v>
      </c>
      <c r="O56" s="2" t="str">
        <f t="shared" si="0"/>
        <v>&lt;tr class="style2" &gt;&lt;td&gt;W&lt;/td&gt;&lt;td&gt;P&lt;/td&gt;&lt;td&gt;O&lt;/td&gt;&lt;td &gt;Surnames Starting with C&lt;/td&gt;&lt;td&gt;Birth Date&lt;/td&gt;&lt;td&gt;Death Date&lt;/td&gt;&lt;td&gt;Notes&lt;/td&gt;</v>
      </c>
      <c r="P56" s="6" t="str">
        <f t="shared" si="1"/>
        <v>Caaa                            Names</v>
      </c>
      <c r="Q56" s="2" t="str">
        <f t="shared" si="2"/>
        <v>&lt;td&gt;&lt;/td&gt;</v>
      </c>
      <c r="R56" s="2" t="str">
        <f t="shared" si="3"/>
        <v xml:space="preserve">   &lt;td&gt;&lt;/td&gt;</v>
      </c>
      <c r="S56" s="2" t="str">
        <f t="shared" si="4"/>
        <v>&lt;td&gt;&lt;/td&gt;</v>
      </c>
      <c r="T56" s="6" t="s">
        <v>68</v>
      </c>
      <c r="U56" s="52"/>
    </row>
    <row r="57" spans="1:21" ht="15.75" x14ac:dyDescent="0.25">
      <c r="A57" s="33" t="s">
        <v>170</v>
      </c>
      <c r="B57" s="35" t="s">
        <v>18</v>
      </c>
      <c r="C57" s="37" t="s">
        <v>6</v>
      </c>
      <c r="D57" s="37" t="s">
        <v>7</v>
      </c>
      <c r="E57" s="37" t="s">
        <v>8</v>
      </c>
      <c r="F57" s="24"/>
      <c r="G57" s="24"/>
      <c r="H57" s="24"/>
      <c r="I57" s="24"/>
      <c r="J57" s="24"/>
      <c r="K57" s="24"/>
      <c r="L57" s="24"/>
      <c r="M57" s="32" t="s">
        <v>14</v>
      </c>
      <c r="O57" s="2" t="str">
        <f t="shared" si="0"/>
        <v>&lt;tr class="style2" &gt;&lt;td&gt;W&lt;/td&gt;&lt;td&gt;P&lt;/td&gt;&lt;td&gt;O&lt;/td&gt;&lt;td &gt;Surnames Starting with D&lt;/td&gt;&lt;td&gt;Birth Date&lt;/td&gt;&lt;td&gt;Death Date&lt;/td&gt;&lt;td&gt;Notes&lt;/td&gt;</v>
      </c>
      <c r="P57" s="6" t="str">
        <f t="shared" si="1"/>
        <v>Daaa                            Names</v>
      </c>
      <c r="Q57" s="2" t="str">
        <f t="shared" si="2"/>
        <v>&lt;td&gt;&lt;/td&gt;</v>
      </c>
      <c r="R57" s="2" t="str">
        <f t="shared" si="3"/>
        <v xml:space="preserve">   &lt;td&gt;&lt;/td&gt;</v>
      </c>
      <c r="S57" s="2" t="str">
        <f t="shared" si="4"/>
        <v>&lt;td&gt;&lt;/td&gt;</v>
      </c>
      <c r="T57" s="6" t="s">
        <v>68</v>
      </c>
      <c r="U57" s="52"/>
    </row>
    <row r="58" spans="1:21" x14ac:dyDescent="0.25">
      <c r="A58" s="34" t="s">
        <v>0</v>
      </c>
      <c r="B58" s="36" t="s">
        <v>118</v>
      </c>
      <c r="C58" s="34">
        <v>1893</v>
      </c>
      <c r="D58" s="34">
        <v>1968</v>
      </c>
      <c r="E58" s="36" t="s">
        <v>68</v>
      </c>
      <c r="F58" s="2">
        <v>360455</v>
      </c>
      <c r="G58" s="6"/>
      <c r="H58" s="6"/>
      <c r="I58" s="6"/>
      <c r="J58" s="6"/>
      <c r="K58" s="6"/>
      <c r="L58" s="6"/>
      <c r="M58" s="32" t="s">
        <v>14</v>
      </c>
      <c r="O58" s="2" t="str">
        <f t="shared" si="0"/>
        <v>&lt;tr class="style3" &gt;&lt;td&gt;&lt;/td&gt;&lt;td&gt;&lt;a href="http://iowagravestones.org/gs_view.php?id=360455" Target="GPP"&gt;P&lt;/a&gt;&lt;/td&gt;   &lt;td&gt;&lt;/td&gt;&lt;td&gt;Delfs, Axel E.&lt;/td&gt;&lt;td&gt;1893&lt;/td&gt;&lt;td&gt;1968&lt;/td&gt;&lt;td&gt; &lt;/td&gt;</v>
      </c>
      <c r="P58" s="6" t="str">
        <f t="shared" si="1"/>
        <v>Delfs, Axel E.</v>
      </c>
      <c r="Q58" s="2" t="str">
        <f t="shared" si="2"/>
        <v>&lt;td&gt;&lt;a href="http://iowagravestones.org/gs_view.php?id=360455" Target="GPP"&gt;P&lt;/a&gt;&lt;/td&gt;</v>
      </c>
      <c r="R58" s="2" t="str">
        <f t="shared" si="3"/>
        <v xml:space="preserve">   &lt;td&gt;&lt;/td&gt;</v>
      </c>
      <c r="S58" s="2" t="str">
        <f t="shared" si="4"/>
        <v>&lt;td&gt;&lt;/td&gt;</v>
      </c>
      <c r="T58" s="6" t="s">
        <v>68</v>
      </c>
      <c r="U58" s="52"/>
    </row>
    <row r="59" spans="1:21" x14ac:dyDescent="0.25">
      <c r="A59" s="34" t="s">
        <v>0</v>
      </c>
      <c r="B59" s="36" t="s">
        <v>117</v>
      </c>
      <c r="C59" s="34">
        <v>1893</v>
      </c>
      <c r="D59" s="34">
        <v>1983</v>
      </c>
      <c r="E59" s="36" t="s">
        <v>68</v>
      </c>
      <c r="F59" s="2">
        <v>360454</v>
      </c>
      <c r="G59" s="6"/>
      <c r="H59" s="6"/>
      <c r="I59" s="6"/>
      <c r="J59" s="6"/>
      <c r="K59" s="6"/>
      <c r="L59" s="6"/>
      <c r="M59" s="32" t="s">
        <v>14</v>
      </c>
      <c r="O59" s="2" t="str">
        <f t="shared" si="0"/>
        <v>&lt;tr class="style3" &gt;&lt;td&gt;&lt;/td&gt;&lt;td&gt;&lt;a href="http://iowagravestones.org/gs_view.php?id=360454" Target="GPP"&gt;P&lt;/a&gt;&lt;/td&gt;   &lt;td&gt;&lt;/td&gt;&lt;td&gt;Delfs, Ida S.&lt;/td&gt;&lt;td&gt;1893&lt;/td&gt;&lt;td&gt;1983&lt;/td&gt;&lt;td&gt; &lt;/td&gt;</v>
      </c>
      <c r="P59" s="6" t="str">
        <f t="shared" si="1"/>
        <v>Delfs, Ida S.</v>
      </c>
      <c r="Q59" s="2" t="str">
        <f t="shared" si="2"/>
        <v>&lt;td&gt;&lt;a href="http://iowagravestones.org/gs_view.php?id=360454" Target="GPP"&gt;P&lt;/a&gt;&lt;/td&gt;</v>
      </c>
      <c r="R59" s="2" t="str">
        <f t="shared" si="3"/>
        <v xml:space="preserve">   &lt;td&gt;&lt;/td&gt;</v>
      </c>
      <c r="S59" s="2" t="str">
        <f t="shared" si="4"/>
        <v>&lt;td&gt;&lt;/td&gt;</v>
      </c>
      <c r="T59" s="6" t="s">
        <v>68</v>
      </c>
      <c r="U59" s="52"/>
    </row>
    <row r="60" spans="1:21" ht="15.75" x14ac:dyDescent="0.25">
      <c r="A60" s="33" t="s">
        <v>170</v>
      </c>
      <c r="B60" s="35" t="s">
        <v>19</v>
      </c>
      <c r="C60" s="37" t="s">
        <v>6</v>
      </c>
      <c r="D60" s="37" t="s">
        <v>7</v>
      </c>
      <c r="E60" s="37" t="s">
        <v>8</v>
      </c>
      <c r="F60" s="24"/>
      <c r="G60" s="24"/>
      <c r="H60" s="24"/>
      <c r="I60" s="24"/>
      <c r="J60" s="24"/>
      <c r="K60" s="24"/>
      <c r="L60" s="24"/>
      <c r="M60" s="32" t="s">
        <v>14</v>
      </c>
      <c r="O60" s="2" t="str">
        <f t="shared" si="0"/>
        <v>&lt;tr class="style2" &gt;&lt;td&gt;W&lt;/td&gt;&lt;td&gt;P&lt;/td&gt;&lt;td&gt;O&lt;/td&gt;&lt;td &gt;Surnames Starting with E&lt;/td&gt;&lt;td&gt;Birth Date&lt;/td&gt;&lt;td&gt;Death Date&lt;/td&gt;&lt;td&gt;Notes&lt;/td&gt;</v>
      </c>
      <c r="P60" s="6" t="str">
        <f t="shared" si="1"/>
        <v>Eaaa                            Names</v>
      </c>
      <c r="Q60" s="2" t="str">
        <f t="shared" si="2"/>
        <v>&lt;td&gt;&lt;/td&gt;</v>
      </c>
      <c r="R60" s="2" t="str">
        <f t="shared" si="3"/>
        <v xml:space="preserve">   &lt;td&gt;&lt;/td&gt;</v>
      </c>
      <c r="S60" s="2" t="str">
        <f t="shared" si="4"/>
        <v>&lt;td&gt;&lt;/td&gt;</v>
      </c>
      <c r="T60" s="6" t="s">
        <v>68</v>
      </c>
      <c r="U60" s="52"/>
    </row>
    <row r="61" spans="1:21" x14ac:dyDescent="0.25">
      <c r="A61" s="34"/>
      <c r="B61" s="41" t="s">
        <v>485</v>
      </c>
      <c r="C61" s="41" t="s">
        <v>486</v>
      </c>
      <c r="D61" s="41" t="s">
        <v>487</v>
      </c>
      <c r="E61" s="2"/>
      <c r="F61" s="3">
        <v>468713</v>
      </c>
      <c r="G61" s="23"/>
      <c r="H61" s="23"/>
      <c r="I61" s="23"/>
      <c r="J61" s="23"/>
      <c r="K61" s="23"/>
      <c r="L61" s="23"/>
      <c r="M61" s="32"/>
      <c r="O61" s="2" t="str">
        <f t="shared" si="0"/>
        <v>&lt;tr class="style3" &gt;&lt;td&gt;&lt;/td&gt;&lt;td&gt;&lt;a href="http://iowagravestones.org/gs_view.php?id=468713" Target="GPP"&gt;P&lt;/a&gt;&lt;/td&gt;   &lt;td&gt;&lt;/td&gt;&lt;td&gt;Erickson, Gro&lt;/td&gt;&lt;td&gt;Dec. 23, 1842&lt;/td&gt;&lt;td&gt;Sept. 12, 1919&lt;/td&gt;&lt;td&gt;&lt;/td&gt;</v>
      </c>
      <c r="P61" s="6" t="str">
        <f t="shared" si="1"/>
        <v>Erickson, Gro</v>
      </c>
      <c r="Q61" s="2" t="str">
        <f t="shared" si="2"/>
        <v>&lt;td&gt;&lt;a href="http://iowagravestones.org/gs_view.php?id=468713" Target="GPP"&gt;P&lt;/a&gt;&lt;/td&gt;</v>
      </c>
      <c r="R61" s="2" t="str">
        <f t="shared" si="3"/>
        <v xml:space="preserve">   &lt;td&gt;&lt;/td&gt;</v>
      </c>
      <c r="S61" s="2" t="str">
        <f t="shared" si="4"/>
        <v>&lt;td&gt;&lt;/td&gt;</v>
      </c>
      <c r="T61" s="6" t="s">
        <v>68</v>
      </c>
      <c r="U61" s="52"/>
    </row>
    <row r="62" spans="1:21" x14ac:dyDescent="0.25">
      <c r="A62" s="34"/>
      <c r="B62" s="41" t="s">
        <v>48</v>
      </c>
      <c r="C62" s="41" t="s">
        <v>178</v>
      </c>
      <c r="D62" s="41" t="s">
        <v>179</v>
      </c>
      <c r="E62" s="51" t="s">
        <v>14</v>
      </c>
      <c r="F62" s="3">
        <v>468714</v>
      </c>
      <c r="G62" s="23"/>
      <c r="H62" s="23"/>
      <c r="I62" s="23"/>
      <c r="J62" s="23"/>
      <c r="K62" s="23"/>
      <c r="L62" s="23"/>
      <c r="M62" s="32">
        <v>208819</v>
      </c>
      <c r="O62" s="2" t="str">
        <f t="shared" si="0"/>
        <v>&lt;tr class="style3" &gt;&lt;td&gt;&lt;a href="http://iowawpagraves.org/view.php?id=208819" target="WPA"&gt;W&lt;/a&gt;&lt;/td&gt;&lt;td&gt;&lt;a href="http://iowagravestones.org/gs_view.php?id=468714" Target="GPP"&gt;P&lt;/a&gt;&lt;/td&gt;   &lt;td&gt;&lt;/td&gt;&lt;td&gt;Erickson, Knut&lt;/td&gt;&lt;td&gt;July 20, 1841&lt;/td&gt;&lt;td&gt;Jan. 31, 1932&lt;/td&gt;&lt;td&gt;&lt;/td&gt;</v>
      </c>
      <c r="P62" s="6" t="str">
        <f t="shared" si="1"/>
        <v>Erickson, Knut</v>
      </c>
      <c r="Q62" s="2" t="str">
        <f t="shared" si="2"/>
        <v>&lt;td&gt;&lt;a href="http://iowagravestones.org/gs_view.php?id=468714" Target="GPP"&gt;P&lt;/a&gt;&lt;/td&gt;</v>
      </c>
      <c r="R62" s="2" t="str">
        <f t="shared" si="3"/>
        <v xml:space="preserve">   &lt;td&gt;&lt;/td&gt;</v>
      </c>
      <c r="S62" s="2" t="str">
        <f t="shared" si="4"/>
        <v>&lt;td&gt;&lt;a href="http://iowawpagraves.org/view.php?id=208819" target="WPA"&gt;W&lt;/a&gt;&lt;/td&gt;</v>
      </c>
      <c r="T62" s="6" t="s">
        <v>68</v>
      </c>
      <c r="U62" s="52"/>
    </row>
    <row r="63" spans="1:21" x14ac:dyDescent="0.25">
      <c r="A63" s="34"/>
      <c r="B63" s="41" t="s">
        <v>258</v>
      </c>
      <c r="C63" s="41" t="s">
        <v>259</v>
      </c>
      <c r="D63" s="41" t="s">
        <v>260</v>
      </c>
      <c r="E63" s="2"/>
      <c r="F63" s="3">
        <v>468757</v>
      </c>
      <c r="G63" s="23"/>
      <c r="H63" s="23"/>
      <c r="I63" s="23"/>
      <c r="J63" s="23"/>
      <c r="K63" s="23"/>
      <c r="L63" s="23"/>
      <c r="M63" s="32"/>
      <c r="O63" s="2" t="str">
        <f t="shared" si="0"/>
        <v>&lt;tr class="style3" &gt;&lt;td&gt;&lt;/td&gt;&lt;td&gt;&lt;a href="http://iowagravestones.org/gs_view.php?id=468757" Target="GPP"&gt;P&lt;/a&gt;&lt;/td&gt;   &lt;td&gt;&lt;/td&gt;&lt;td&gt;Eritsland, Lydia&lt;/td&gt;&lt;td&gt;June 16, 1890&lt;/td&gt;&lt;td&gt;May 21, 1891&lt;/td&gt;&lt;td&gt;&lt;/td&gt;</v>
      </c>
      <c r="P63" s="6" t="str">
        <f t="shared" si="1"/>
        <v>Eritsland, Lydia</v>
      </c>
      <c r="Q63" s="2" t="str">
        <f t="shared" si="2"/>
        <v>&lt;td&gt;&lt;a href="http://iowagravestones.org/gs_view.php?id=468757" Target="GPP"&gt;P&lt;/a&gt;&lt;/td&gt;</v>
      </c>
      <c r="R63" s="2" t="str">
        <f t="shared" si="3"/>
        <v xml:space="preserve">   &lt;td&gt;&lt;/td&gt;</v>
      </c>
      <c r="S63" s="2" t="str">
        <f t="shared" si="4"/>
        <v>&lt;td&gt;&lt;/td&gt;</v>
      </c>
      <c r="T63" s="6" t="s">
        <v>68</v>
      </c>
      <c r="U63" s="52"/>
    </row>
    <row r="64" spans="1:21" x14ac:dyDescent="0.25">
      <c r="A64" s="34"/>
      <c r="B64" s="41" t="s">
        <v>482</v>
      </c>
      <c r="C64" s="41" t="s">
        <v>483</v>
      </c>
      <c r="D64" s="41" t="s">
        <v>484</v>
      </c>
      <c r="E64" s="2" t="s">
        <v>68</v>
      </c>
      <c r="F64" s="3">
        <v>468712</v>
      </c>
      <c r="G64" s="23"/>
      <c r="H64" s="23"/>
      <c r="I64" s="23"/>
      <c r="J64" s="23"/>
      <c r="K64" s="23"/>
      <c r="L64" s="23"/>
      <c r="M64" s="32"/>
      <c r="O64" s="2" t="str">
        <f t="shared" si="0"/>
        <v>&lt;tr class="style3" &gt;&lt;td&gt;&lt;/td&gt;&lt;td&gt;&lt;a href="http://iowagravestones.org/gs_view.php?id=468712" Target="GPP"&gt;P&lt;/a&gt;&lt;/td&gt;   &lt;td&gt;&lt;/td&gt;&lt;td&gt;Erlandson, Agnes&lt;/td&gt;&lt;td&gt;July 19, 1894&lt;/td&gt;&lt;td&gt;Jan 6, 1897&lt;/td&gt;&lt;td&gt; &lt;/td&gt;</v>
      </c>
      <c r="P64" s="6" t="str">
        <f t="shared" si="1"/>
        <v>Erlandson, Agnes</v>
      </c>
      <c r="Q64" s="2" t="str">
        <f t="shared" si="2"/>
        <v>&lt;td&gt;&lt;a href="http://iowagravestones.org/gs_view.php?id=468712" Target="GPP"&gt;P&lt;/a&gt;&lt;/td&gt;</v>
      </c>
      <c r="R64" s="2" t="str">
        <f t="shared" si="3"/>
        <v xml:space="preserve">   &lt;td&gt;&lt;/td&gt;</v>
      </c>
      <c r="S64" s="2" t="str">
        <f t="shared" si="4"/>
        <v>&lt;td&gt;&lt;/td&gt;</v>
      </c>
      <c r="T64" s="6" t="s">
        <v>68</v>
      </c>
      <c r="U64" s="52"/>
    </row>
    <row r="65" spans="1:21" x14ac:dyDescent="0.25">
      <c r="A65" s="34"/>
      <c r="B65" s="41" t="s">
        <v>472</v>
      </c>
      <c r="C65" s="41" t="s">
        <v>473</v>
      </c>
      <c r="D65" s="41" t="s">
        <v>474</v>
      </c>
      <c r="E65" s="2" t="s">
        <v>68</v>
      </c>
      <c r="F65" s="3">
        <v>468708</v>
      </c>
      <c r="G65" s="23"/>
      <c r="H65" s="23"/>
      <c r="I65" s="23"/>
      <c r="J65" s="23"/>
      <c r="K65" s="23"/>
      <c r="L65" s="23"/>
      <c r="M65" s="32"/>
      <c r="O65" s="2" t="str">
        <f t="shared" si="0"/>
        <v>&lt;tr class="style3" &gt;&lt;td&gt;&lt;/td&gt;&lt;td&gt;&lt;a href="http://iowagravestones.org/gs_view.php?id=468708" Target="GPP"&gt;P&lt;/a&gt;&lt;/td&gt;   &lt;td&gt;&lt;/td&gt;&lt;td&gt;Erlandson, Annie Otelia&lt;/td&gt;&lt;td&gt;Oct. 26, 1886&lt;/td&gt;&lt;td&gt;Dec. 8, 1945&lt;/td&gt;&lt;td&gt; &lt;/td&gt;</v>
      </c>
      <c r="P65" s="6" t="str">
        <f t="shared" si="1"/>
        <v>Erlandson, Annie Otelia</v>
      </c>
      <c r="Q65" s="2" t="str">
        <f t="shared" si="2"/>
        <v>&lt;td&gt;&lt;a href="http://iowagravestones.org/gs_view.php?id=468708" Target="GPP"&gt;P&lt;/a&gt;&lt;/td&gt;</v>
      </c>
      <c r="R65" s="2" t="str">
        <f t="shared" si="3"/>
        <v xml:space="preserve">   &lt;td&gt;&lt;/td&gt;</v>
      </c>
      <c r="S65" s="2" t="str">
        <f t="shared" si="4"/>
        <v>&lt;td&gt;&lt;/td&gt;</v>
      </c>
      <c r="T65" s="6" t="s">
        <v>68</v>
      </c>
      <c r="U65" s="52"/>
    </row>
    <row r="66" spans="1:21" x14ac:dyDescent="0.25">
      <c r="A66" s="34"/>
      <c r="B66" s="41" t="s">
        <v>49</v>
      </c>
      <c r="C66" s="42" t="s">
        <v>50</v>
      </c>
      <c r="D66" s="42" t="s">
        <v>51</v>
      </c>
      <c r="E66" s="51" t="s">
        <v>14</v>
      </c>
      <c r="F66" s="3">
        <v>468705</v>
      </c>
      <c r="G66" s="23"/>
      <c r="H66" s="23"/>
      <c r="I66" s="23"/>
      <c r="J66" s="23"/>
      <c r="K66" s="23"/>
      <c r="L66" s="23"/>
      <c r="M66" s="32">
        <v>208842</v>
      </c>
      <c r="O66" s="2" t="str">
        <f t="shared" ref="O66:O129" si="5">IF(A66="S",CONCATENATE(Y$1,MID(B66,1,1),Z$1),CONCATENATE("&lt;tr class=""style3"" &gt;",S66,Q66,R66,"&lt;td&gt;",P66,"&lt;/td&gt;&lt;td&gt;",C66,"&lt;/td&gt;&lt;td&gt;",D66,"&lt;/td&gt;&lt;td&gt;",E66,"&lt;/td&gt;"))</f>
        <v>&lt;tr class="style3" &gt;&lt;td&gt;&lt;a href="http://iowawpagraves.org/view.php?id=208842" target="WPA"&gt;W&lt;/a&gt;&lt;/td&gt;&lt;td&gt;&lt;a href="http://iowagravestones.org/gs_view.php?id=468705" Target="GPP"&gt;P&lt;/a&gt;&lt;/td&gt;   &lt;td&gt;&lt;/td&gt;&lt;td&gt;Erlandson, Edward&lt;/td&gt;&lt;td&gt;1855&lt;/td&gt;&lt;td&gt;1928&lt;/td&gt;&lt;td&gt;&lt;/td&gt;</v>
      </c>
      <c r="P66" s="6" t="str">
        <f t="shared" ref="P66:P129" si="6">IF(I66="",B66,CONCATENATE("&lt;a href=""Web Pages/WP",I66,".htm""&gt;",B66,"&lt;img src=""zimages/cam.gif"" alt=""picture"" BORDER=0&gt;"))</f>
        <v>Erlandson, Edward</v>
      </c>
      <c r="Q66" s="2" t="str">
        <f t="shared" ref="Q66:Q129" si="7">IF(F66="","&lt;td&gt;&lt;/td&gt;",CONCATENATE("&lt;td&gt;&lt;a href=""http://iowagravestones.org/gs_view.php?id=",F66,""" Target=""GPP""&gt;P&lt;/a&gt;&lt;/td&gt;"))</f>
        <v>&lt;td&gt;&lt;a href="http://iowagravestones.org/gs_view.php?id=468705" Target="GPP"&gt;P&lt;/a&gt;&lt;/td&gt;</v>
      </c>
      <c r="R66" s="2" t="str">
        <f t="shared" ref="R66:R129" si="8">IF(H66="","   &lt;td&gt;&lt;/td&gt;",CONCATENATE("   &lt;td&gt;&lt;a href=""http://iagenweb.org/boards/",G66,"/obituaries/index.cgi?read=",H66,""" Target=""Obits""&gt;O&lt;/a&gt;&lt;/td&gt;"))</f>
        <v xml:space="preserve">   &lt;td&gt;&lt;/td&gt;</v>
      </c>
      <c r="S66" s="2" t="str">
        <f t="shared" ref="S66:S129" si="9">IF(M66="","&lt;td&gt;&lt;/td&gt;",CONCATENATE("&lt;td&gt;&lt;a href=""http://iowawpagraves.org/view.php?id=",M66,""" target=""WPA""&gt;W&lt;/a&gt;&lt;/td&gt;"))</f>
        <v>&lt;td&gt;&lt;a href="http://iowawpagraves.org/view.php?id=208842" target="WPA"&gt;W&lt;/a&gt;&lt;/td&gt;</v>
      </c>
      <c r="T66" s="6" t="s">
        <v>68</v>
      </c>
      <c r="U66" s="52"/>
    </row>
    <row r="67" spans="1:21" x14ac:dyDescent="0.25">
      <c r="A67" s="34"/>
      <c r="B67" s="41" t="s">
        <v>467</v>
      </c>
      <c r="C67" s="42" t="s">
        <v>468</v>
      </c>
      <c r="D67" s="42" t="s">
        <v>469</v>
      </c>
      <c r="E67" s="2" t="s">
        <v>68</v>
      </c>
      <c r="F67" s="3">
        <v>468706</v>
      </c>
      <c r="G67" s="23"/>
      <c r="H67" s="23"/>
      <c r="I67" s="23"/>
      <c r="J67" s="23"/>
      <c r="K67" s="23"/>
      <c r="L67" s="23"/>
      <c r="M67" s="32"/>
      <c r="O67" s="2" t="str">
        <f t="shared" si="5"/>
        <v>&lt;tr class="style3" &gt;&lt;td&gt;&lt;/td&gt;&lt;td&gt;&lt;a href="http://iowagravestones.org/gs_view.php?id=468706" Target="GPP"&gt;P&lt;/a&gt;&lt;/td&gt;   &lt;td&gt;&lt;/td&gt;&lt;td&gt;Erlandson, Gunerius&lt;/td&gt;&lt;td&gt;1852&lt;/td&gt;&lt;td&gt;1926&lt;/td&gt;&lt;td&gt; &lt;/td&gt;</v>
      </c>
      <c r="P67" s="6" t="str">
        <f t="shared" si="6"/>
        <v>Erlandson, Gunerius</v>
      </c>
      <c r="Q67" s="2" t="str">
        <f t="shared" si="7"/>
        <v>&lt;td&gt;&lt;a href="http://iowagravestones.org/gs_view.php?id=468706" Target="GPP"&gt;P&lt;/a&gt;&lt;/td&gt;</v>
      </c>
      <c r="R67" s="2" t="str">
        <f t="shared" si="8"/>
        <v xml:space="preserve">   &lt;td&gt;&lt;/td&gt;</v>
      </c>
      <c r="S67" s="2" t="str">
        <f t="shared" si="9"/>
        <v>&lt;td&gt;&lt;/td&gt;</v>
      </c>
      <c r="T67" s="6" t="s">
        <v>68</v>
      </c>
      <c r="U67" s="52"/>
    </row>
    <row r="68" spans="1:21" x14ac:dyDescent="0.25">
      <c r="A68" s="34"/>
      <c r="B68" s="41" t="s">
        <v>475</v>
      </c>
      <c r="C68" s="41" t="s">
        <v>476</v>
      </c>
      <c r="D68" s="41" t="s">
        <v>477</v>
      </c>
      <c r="E68" s="2" t="s">
        <v>68</v>
      </c>
      <c r="F68" s="3">
        <v>468709</v>
      </c>
      <c r="G68" s="23"/>
      <c r="H68" s="23"/>
      <c r="I68" s="23"/>
      <c r="J68" s="23"/>
      <c r="K68" s="23"/>
      <c r="L68" s="23"/>
      <c r="M68" s="32"/>
      <c r="O68" s="2" t="str">
        <f t="shared" si="5"/>
        <v>&lt;tr class="style3" &gt;&lt;td&gt;&lt;/td&gt;&lt;td&gt;&lt;a href="http://iowagravestones.org/gs_view.php?id=468709" Target="GPP"&gt;P&lt;/a&gt;&lt;/td&gt;   &lt;td&gt;&lt;/td&gt;&lt;td&gt;Erlandson, Henry&lt;/td&gt;&lt;td&gt;???8&lt;/td&gt;&lt;td&gt;????&lt;/td&gt;&lt;td&gt; &lt;/td&gt;</v>
      </c>
      <c r="P68" s="6" t="str">
        <f t="shared" si="6"/>
        <v>Erlandson, Henry</v>
      </c>
      <c r="Q68" s="2" t="str">
        <f t="shared" si="7"/>
        <v>&lt;td&gt;&lt;a href="http://iowagravestones.org/gs_view.php?id=468709" Target="GPP"&gt;P&lt;/a&gt;&lt;/td&gt;</v>
      </c>
      <c r="R68" s="2" t="str">
        <f t="shared" si="8"/>
        <v xml:space="preserve">   &lt;td&gt;&lt;/td&gt;</v>
      </c>
      <c r="S68" s="2" t="str">
        <f t="shared" si="9"/>
        <v>&lt;td&gt;&lt;/td&gt;</v>
      </c>
      <c r="T68" s="6" t="s">
        <v>68</v>
      </c>
      <c r="U68" s="52"/>
    </row>
    <row r="69" spans="1:21" x14ac:dyDescent="0.25">
      <c r="A69" s="34"/>
      <c r="B69" s="41" t="s">
        <v>478</v>
      </c>
      <c r="C69" s="41" t="s">
        <v>479</v>
      </c>
      <c r="D69" s="42" t="s">
        <v>86</v>
      </c>
      <c r="E69" s="2" t="s">
        <v>68</v>
      </c>
      <c r="F69" s="3">
        <v>468710</v>
      </c>
      <c r="G69" s="23"/>
      <c r="H69" s="23"/>
      <c r="I69" s="23"/>
      <c r="J69" s="23"/>
      <c r="K69" s="23"/>
      <c r="L69" s="23"/>
      <c r="M69" s="32"/>
      <c r="O69" s="2" t="str">
        <f t="shared" si="5"/>
        <v>&lt;tr class="style3" &gt;&lt;td&gt;&lt;/td&gt;&lt;td&gt;&lt;a href="http://iowagravestones.org/gs_view.php?id=468710" Target="GPP"&gt;P&lt;/a&gt;&lt;/td&gt;   &lt;td&gt;&lt;/td&gt;&lt;td&gt;Erlandson, Hilda&lt;/td&gt;&lt;td&gt;Sept., 1888&lt;/td&gt;&lt;td&gt;1897&lt;/td&gt;&lt;td&gt; &lt;/td&gt;</v>
      </c>
      <c r="P69" s="6" t="str">
        <f t="shared" si="6"/>
        <v>Erlandson, Hilda</v>
      </c>
      <c r="Q69" s="2" t="str">
        <f t="shared" si="7"/>
        <v>&lt;td&gt;&lt;a href="http://iowagravestones.org/gs_view.php?id=468710" Target="GPP"&gt;P&lt;/a&gt;&lt;/td&gt;</v>
      </c>
      <c r="R69" s="2" t="str">
        <f t="shared" si="8"/>
        <v xml:space="preserve">   &lt;td&gt;&lt;/td&gt;</v>
      </c>
      <c r="S69" s="2" t="str">
        <f t="shared" si="9"/>
        <v>&lt;td&gt;&lt;/td&gt;</v>
      </c>
      <c r="T69" s="6" t="s">
        <v>68</v>
      </c>
      <c r="U69" s="52"/>
    </row>
    <row r="70" spans="1:21" x14ac:dyDescent="0.25">
      <c r="A70" s="34"/>
      <c r="B70" s="41" t="s">
        <v>470</v>
      </c>
      <c r="C70" s="42" t="s">
        <v>207</v>
      </c>
      <c r="D70" s="42" t="s">
        <v>471</v>
      </c>
      <c r="E70" s="2" t="s">
        <v>68</v>
      </c>
      <c r="F70" s="3">
        <v>468707</v>
      </c>
      <c r="G70" s="23"/>
      <c r="H70" s="23"/>
      <c r="I70" s="23"/>
      <c r="J70" s="23"/>
      <c r="K70" s="23"/>
      <c r="L70" s="23"/>
      <c r="M70" s="32"/>
      <c r="O70" s="2" t="str">
        <f t="shared" si="5"/>
        <v>&lt;tr class="style3" &gt;&lt;td&gt;&lt;/td&gt;&lt;td&gt;&lt;a href="http://iowagravestones.org/gs_view.php?id=468707" Target="GPP"&gt;P&lt;/a&gt;&lt;/td&gt;   &lt;td&gt;&lt;/td&gt;&lt;td&gt;Erlandson, Ida M&lt;/td&gt;&lt;td&gt;1857&lt;/td&gt;&lt;td&gt;1935&lt;/td&gt;&lt;td&gt; &lt;/td&gt;</v>
      </c>
      <c r="P70" s="6" t="str">
        <f t="shared" si="6"/>
        <v>Erlandson, Ida M</v>
      </c>
      <c r="Q70" s="2" t="str">
        <f t="shared" si="7"/>
        <v>&lt;td&gt;&lt;a href="http://iowagravestones.org/gs_view.php?id=468707" Target="GPP"&gt;P&lt;/a&gt;&lt;/td&gt;</v>
      </c>
      <c r="R70" s="2" t="str">
        <f t="shared" si="8"/>
        <v xml:space="preserve">   &lt;td&gt;&lt;/td&gt;</v>
      </c>
      <c r="S70" s="2" t="str">
        <f t="shared" si="9"/>
        <v>&lt;td&gt;&lt;/td&gt;</v>
      </c>
      <c r="T70" s="6" t="s">
        <v>68</v>
      </c>
      <c r="U70" s="52"/>
    </row>
    <row r="71" spans="1:21" x14ac:dyDescent="0.25">
      <c r="A71" s="34"/>
      <c r="B71" s="41" t="s">
        <v>480</v>
      </c>
      <c r="C71" s="41" t="s">
        <v>481</v>
      </c>
      <c r="D71" s="41" t="s">
        <v>481</v>
      </c>
      <c r="E71" s="2" t="s">
        <v>68</v>
      </c>
      <c r="F71" s="3">
        <v>468711</v>
      </c>
      <c r="G71" s="23"/>
      <c r="H71" s="23"/>
      <c r="I71" s="23"/>
      <c r="J71" s="23"/>
      <c r="K71" s="23"/>
      <c r="L71" s="23"/>
      <c r="M71" s="32"/>
      <c r="O71" s="2" t="str">
        <f t="shared" si="5"/>
        <v>&lt;tr class="style3" &gt;&lt;td&gt;&lt;/td&gt;&lt;td&gt;&lt;a href="http://iowagravestones.org/gs_view.php?id=468711" Target="GPP"&gt;P&lt;/a&gt;&lt;/td&gt;   &lt;td&gt;&lt;/td&gt;&lt;td&gt;Erlandson, Mathilde&lt;/td&gt;&lt;td&gt;July 18, 1893&lt;/td&gt;&lt;td&gt;July 18, 1893&lt;/td&gt;&lt;td&gt; &lt;/td&gt;</v>
      </c>
      <c r="P71" s="6" t="str">
        <f t="shared" si="6"/>
        <v>Erlandson, Mathilde</v>
      </c>
      <c r="Q71" s="2" t="str">
        <f t="shared" si="7"/>
        <v>&lt;td&gt;&lt;a href="http://iowagravestones.org/gs_view.php?id=468711" Target="GPP"&gt;P&lt;/a&gt;&lt;/td&gt;</v>
      </c>
      <c r="R71" s="2" t="str">
        <f t="shared" si="8"/>
        <v xml:space="preserve">   &lt;td&gt;&lt;/td&gt;</v>
      </c>
      <c r="S71" s="2" t="str">
        <f t="shared" si="9"/>
        <v>&lt;td&gt;&lt;/td&gt;</v>
      </c>
      <c r="T71" s="6" t="s">
        <v>68</v>
      </c>
      <c r="U71" s="52"/>
    </row>
    <row r="72" spans="1:21" x14ac:dyDescent="0.25">
      <c r="A72" s="34"/>
      <c r="B72" s="41" t="s">
        <v>197</v>
      </c>
      <c r="C72" s="42" t="s">
        <v>198</v>
      </c>
      <c r="D72" s="42" t="s">
        <v>199</v>
      </c>
      <c r="E72" s="22"/>
      <c r="F72" s="3">
        <v>468722</v>
      </c>
      <c r="G72" s="23"/>
      <c r="H72" s="23"/>
      <c r="I72" s="23"/>
      <c r="J72" s="23"/>
      <c r="K72" s="23"/>
      <c r="L72" s="23"/>
      <c r="M72" s="32"/>
      <c r="O72" s="2" t="str">
        <f t="shared" si="5"/>
        <v>&lt;tr class="style3" &gt;&lt;td&gt;&lt;/td&gt;&lt;td&gt;&lt;a href="http://iowagravestones.org/gs_view.php?id=468722" Target="GPP"&gt;P&lt;/a&gt;&lt;/td&gt;   &lt;td&gt;&lt;/td&gt;&lt;td&gt;Espeseth, Bernice G&lt;/td&gt;&lt;td&gt;1914&lt;/td&gt;&lt;td&gt;2008&lt;/td&gt;&lt;td&gt;&lt;/td&gt;</v>
      </c>
      <c r="P72" s="6" t="str">
        <f t="shared" si="6"/>
        <v>Espeseth, Bernice G</v>
      </c>
      <c r="Q72" s="2" t="str">
        <f t="shared" si="7"/>
        <v>&lt;td&gt;&lt;a href="http://iowagravestones.org/gs_view.php?id=468722" Target="GPP"&gt;P&lt;/a&gt;&lt;/td&gt;</v>
      </c>
      <c r="R72" s="2" t="str">
        <f t="shared" si="8"/>
        <v xml:space="preserve">   &lt;td&gt;&lt;/td&gt;</v>
      </c>
      <c r="S72" s="2" t="str">
        <f t="shared" si="9"/>
        <v>&lt;td&gt;&lt;/td&gt;</v>
      </c>
      <c r="T72" s="6" t="s">
        <v>68</v>
      </c>
      <c r="U72" s="52"/>
    </row>
    <row r="73" spans="1:21" x14ac:dyDescent="0.25">
      <c r="A73" s="34"/>
      <c r="B73" s="41" t="s">
        <v>180</v>
      </c>
      <c r="C73" s="42" t="s">
        <v>181</v>
      </c>
      <c r="D73" s="42" t="s">
        <v>182</v>
      </c>
      <c r="E73" s="22"/>
      <c r="F73" s="3">
        <v>468715</v>
      </c>
      <c r="G73" s="23"/>
      <c r="H73" s="23"/>
      <c r="I73" s="23"/>
      <c r="J73" s="23"/>
      <c r="K73" s="23"/>
      <c r="L73" s="23"/>
      <c r="M73" s="32"/>
      <c r="O73" s="2" t="str">
        <f t="shared" si="5"/>
        <v>&lt;tr class="style3" &gt;&lt;td&gt;&lt;/td&gt;&lt;td&gt;&lt;a href="http://iowagravestones.org/gs_view.php?id=468715" Target="GPP"&gt;P&lt;/a&gt;&lt;/td&gt;   &lt;td&gt;&lt;/td&gt;&lt;td&gt;Espeseth, Clara G.&lt;/td&gt;&lt;td&gt;1879&lt;/td&gt;&lt;td&gt;1959&lt;/td&gt;&lt;td&gt;&lt;/td&gt;</v>
      </c>
      <c r="P73" s="6" t="str">
        <f t="shared" si="6"/>
        <v>Espeseth, Clara G.</v>
      </c>
      <c r="Q73" s="2" t="str">
        <f t="shared" si="7"/>
        <v>&lt;td&gt;&lt;a href="http://iowagravestones.org/gs_view.php?id=468715" Target="GPP"&gt;P&lt;/a&gt;&lt;/td&gt;</v>
      </c>
      <c r="R73" s="2" t="str">
        <f t="shared" si="8"/>
        <v xml:space="preserve">   &lt;td&gt;&lt;/td&gt;</v>
      </c>
      <c r="S73" s="2" t="str">
        <f t="shared" si="9"/>
        <v>&lt;td&gt;&lt;/td&gt;</v>
      </c>
      <c r="T73" s="6" t="s">
        <v>68</v>
      </c>
      <c r="U73" s="52"/>
    </row>
    <row r="74" spans="1:21" x14ac:dyDescent="0.25">
      <c r="A74" s="34"/>
      <c r="B74" s="41" t="s">
        <v>183</v>
      </c>
      <c r="C74" s="42" t="s">
        <v>184</v>
      </c>
      <c r="D74" s="42" t="s">
        <v>185</v>
      </c>
      <c r="E74" s="22"/>
      <c r="F74" s="3">
        <v>468716</v>
      </c>
      <c r="G74" s="23"/>
      <c r="H74" s="23"/>
      <c r="I74" s="23"/>
      <c r="J74" s="23"/>
      <c r="K74" s="23"/>
      <c r="L74" s="23"/>
      <c r="M74" s="32"/>
      <c r="O74" s="2" t="str">
        <f t="shared" si="5"/>
        <v>&lt;tr class="style3" &gt;&lt;td&gt;&lt;/td&gt;&lt;td&gt;&lt;a href="http://iowagravestones.org/gs_view.php?id=468716" Target="GPP"&gt;P&lt;/a&gt;&lt;/td&gt;   &lt;td&gt;&lt;/td&gt;&lt;td&gt;Espeseth, Edward A&lt;/td&gt;&lt;td&gt;1881&lt;/td&gt;&lt;td&gt;1958&lt;/td&gt;&lt;td&gt;&lt;/td&gt;</v>
      </c>
      <c r="P74" s="6" t="str">
        <f t="shared" si="6"/>
        <v>Espeseth, Edward A</v>
      </c>
      <c r="Q74" s="2" t="str">
        <f t="shared" si="7"/>
        <v>&lt;td&gt;&lt;a href="http://iowagravestones.org/gs_view.php?id=468716" Target="GPP"&gt;P&lt;/a&gt;&lt;/td&gt;</v>
      </c>
      <c r="R74" s="2" t="str">
        <f t="shared" si="8"/>
        <v xml:space="preserve">   &lt;td&gt;&lt;/td&gt;</v>
      </c>
      <c r="S74" s="2" t="str">
        <f t="shared" si="9"/>
        <v>&lt;td&gt;&lt;/td&gt;</v>
      </c>
      <c r="T74" s="6" t="s">
        <v>68</v>
      </c>
      <c r="U74" s="52"/>
    </row>
    <row r="75" spans="1:21" x14ac:dyDescent="0.25">
      <c r="A75" s="34"/>
      <c r="B75" s="41" t="s">
        <v>200</v>
      </c>
      <c r="C75" s="42" t="s">
        <v>201</v>
      </c>
      <c r="D75" s="42" t="s">
        <v>202</v>
      </c>
      <c r="E75" s="22"/>
      <c r="F75" s="3">
        <v>468723</v>
      </c>
      <c r="G75" s="23"/>
      <c r="H75" s="23"/>
      <c r="I75" s="23"/>
      <c r="J75" s="23"/>
      <c r="K75" s="23"/>
      <c r="L75" s="23"/>
      <c r="M75" s="32"/>
      <c r="O75" s="2" t="str">
        <f t="shared" si="5"/>
        <v>&lt;tr class="style3" &gt;&lt;td&gt;&lt;/td&gt;&lt;td&gt;&lt;a href="http://iowagravestones.org/gs_view.php?id=468723" Target="GPP"&gt;P&lt;/a&gt;&lt;/td&gt;   &lt;td&gt;&lt;/td&gt;&lt;td&gt;Espeseth, Violet V&lt;/td&gt;&lt;td&gt;1917&lt;/td&gt;&lt;td&gt;2003&lt;/td&gt;&lt;td&gt;&lt;/td&gt;</v>
      </c>
      <c r="P75" s="6" t="str">
        <f t="shared" si="6"/>
        <v>Espeseth, Violet V</v>
      </c>
      <c r="Q75" s="2" t="str">
        <f t="shared" si="7"/>
        <v>&lt;td&gt;&lt;a href="http://iowagravestones.org/gs_view.php?id=468723" Target="GPP"&gt;P&lt;/a&gt;&lt;/td&gt;</v>
      </c>
      <c r="R75" s="2" t="str">
        <f t="shared" si="8"/>
        <v xml:space="preserve">   &lt;td&gt;&lt;/td&gt;</v>
      </c>
      <c r="S75" s="2" t="str">
        <f t="shared" si="9"/>
        <v>&lt;td&gt;&lt;/td&gt;</v>
      </c>
      <c r="T75" s="6" t="s">
        <v>68</v>
      </c>
      <c r="U75" s="52"/>
    </row>
    <row r="76" spans="1:21" ht="15.75" x14ac:dyDescent="0.25">
      <c r="A76" s="33" t="s">
        <v>170</v>
      </c>
      <c r="B76" s="35" t="s">
        <v>20</v>
      </c>
      <c r="C76" s="37" t="s">
        <v>6</v>
      </c>
      <c r="D76" s="37" t="s">
        <v>7</v>
      </c>
      <c r="E76" s="37" t="s">
        <v>8</v>
      </c>
      <c r="F76" s="24"/>
      <c r="G76" s="24"/>
      <c r="H76" s="24"/>
      <c r="I76" s="24"/>
      <c r="J76" s="24"/>
      <c r="K76" s="24"/>
      <c r="L76" s="24"/>
      <c r="M76" s="32" t="s">
        <v>14</v>
      </c>
      <c r="O76" s="2" t="str">
        <f t="shared" si="5"/>
        <v>&lt;tr class="style2" &gt;&lt;td&gt;W&lt;/td&gt;&lt;td&gt;P&lt;/td&gt;&lt;td&gt;O&lt;/td&gt;&lt;td &gt;Surnames Starting with F&lt;/td&gt;&lt;td&gt;Birth Date&lt;/td&gt;&lt;td&gt;Death Date&lt;/td&gt;&lt;td&gt;Notes&lt;/td&gt;</v>
      </c>
      <c r="P76" s="6" t="str">
        <f t="shared" si="6"/>
        <v>Faaa                            Names</v>
      </c>
      <c r="Q76" s="2" t="str">
        <f t="shared" si="7"/>
        <v>&lt;td&gt;&lt;/td&gt;</v>
      </c>
      <c r="R76" s="2" t="str">
        <f t="shared" si="8"/>
        <v xml:space="preserve">   &lt;td&gt;&lt;/td&gt;</v>
      </c>
      <c r="S76" s="2" t="str">
        <f t="shared" si="9"/>
        <v>&lt;td&gt;&lt;/td&gt;</v>
      </c>
      <c r="T76" s="6" t="s">
        <v>68</v>
      </c>
      <c r="U76" s="52"/>
    </row>
    <row r="77" spans="1:21" x14ac:dyDescent="0.25">
      <c r="A77" s="34" t="s">
        <v>1</v>
      </c>
      <c r="B77" s="36" t="s">
        <v>52</v>
      </c>
      <c r="C77" s="34" t="s">
        <v>53</v>
      </c>
      <c r="D77" s="34" t="s">
        <v>54</v>
      </c>
      <c r="E77" s="51" t="s">
        <v>14</v>
      </c>
      <c r="F77" s="23"/>
      <c r="G77" s="23"/>
      <c r="H77" s="23"/>
      <c r="I77" s="23"/>
      <c r="J77" s="23"/>
      <c r="K77" s="23"/>
      <c r="L77" s="23"/>
      <c r="M77" s="32">
        <v>209125</v>
      </c>
      <c r="O77" s="2" t="str">
        <f t="shared" si="5"/>
        <v>&lt;tr class="style3" &gt;&lt;td&gt;&lt;a href="http://iowawpagraves.org/view.php?id=209125" target="WPA"&gt;W&lt;/a&gt;&lt;/td&gt;&lt;td&gt;&lt;/td&gt;   &lt;td&gt;&lt;/td&gt;&lt;td&gt;Foss, Claus A.&lt;/td&gt;&lt;td&gt;1812&lt;/td&gt;&lt;td&gt;1884&lt;/td&gt;&lt;td&gt;&lt;/td&gt;</v>
      </c>
      <c r="P77" s="6" t="str">
        <f t="shared" si="6"/>
        <v>Foss, Claus A.</v>
      </c>
      <c r="Q77" s="2" t="str">
        <f t="shared" si="7"/>
        <v>&lt;td&gt;&lt;/td&gt;</v>
      </c>
      <c r="R77" s="2" t="str">
        <f t="shared" si="8"/>
        <v xml:space="preserve">   &lt;td&gt;&lt;/td&gt;</v>
      </c>
      <c r="S77" s="2" t="str">
        <f t="shared" si="9"/>
        <v>&lt;td&gt;&lt;a href="http://iowawpagraves.org/view.php?id=209125" target="WPA"&gt;W&lt;/a&gt;&lt;/td&gt;</v>
      </c>
      <c r="T77" s="6" t="s">
        <v>68</v>
      </c>
      <c r="U77" s="52"/>
    </row>
    <row r="78" spans="1:21" ht="15.75" x14ac:dyDescent="0.25">
      <c r="A78" s="33" t="s">
        <v>170</v>
      </c>
      <c r="B78" s="35" t="s">
        <v>21</v>
      </c>
      <c r="C78" s="37" t="s">
        <v>6</v>
      </c>
      <c r="D78" s="37" t="s">
        <v>7</v>
      </c>
      <c r="E78" s="37" t="s">
        <v>8</v>
      </c>
      <c r="F78" s="24"/>
      <c r="G78" s="24"/>
      <c r="H78" s="24"/>
      <c r="I78" s="24"/>
      <c r="J78" s="24"/>
      <c r="K78" s="24"/>
      <c r="L78" s="24"/>
      <c r="M78" s="32" t="s">
        <v>14</v>
      </c>
      <c r="O78" s="2" t="str">
        <f t="shared" si="5"/>
        <v>&lt;tr class="style2" &gt;&lt;td&gt;W&lt;/td&gt;&lt;td&gt;P&lt;/td&gt;&lt;td&gt;O&lt;/td&gt;&lt;td &gt;Surnames Starting with G&lt;/td&gt;&lt;td&gt;Birth Date&lt;/td&gt;&lt;td&gt;Death Date&lt;/td&gt;&lt;td&gt;Notes&lt;/td&gt;</v>
      </c>
      <c r="P78" s="6" t="str">
        <f t="shared" si="6"/>
        <v>Gaaa                            Names</v>
      </c>
      <c r="Q78" s="2" t="str">
        <f t="shared" si="7"/>
        <v>&lt;td&gt;&lt;/td&gt;</v>
      </c>
      <c r="R78" s="2" t="str">
        <f t="shared" si="8"/>
        <v xml:space="preserve">   &lt;td&gt;&lt;/td&gt;</v>
      </c>
      <c r="S78" s="2" t="str">
        <f t="shared" si="9"/>
        <v>&lt;td&gt;&lt;/td&gt;</v>
      </c>
      <c r="T78" s="6" t="s">
        <v>68</v>
      </c>
      <c r="U78" s="52"/>
    </row>
    <row r="79" spans="1:21" x14ac:dyDescent="0.25">
      <c r="A79" s="34"/>
      <c r="B79" s="41" t="s">
        <v>210</v>
      </c>
      <c r="C79" s="42" t="s">
        <v>211</v>
      </c>
      <c r="D79" s="42" t="s">
        <v>212</v>
      </c>
      <c r="E79" s="22"/>
      <c r="F79" s="3">
        <v>468727</v>
      </c>
      <c r="G79" s="23"/>
      <c r="H79" s="23"/>
      <c r="I79" s="23"/>
      <c r="J79" s="23"/>
      <c r="K79" s="23"/>
      <c r="L79" s="23"/>
      <c r="M79" s="32"/>
      <c r="O79" s="2" t="str">
        <f t="shared" si="5"/>
        <v>&lt;tr class="style3" &gt;&lt;td&gt;&lt;/td&gt;&lt;td&gt;&lt;a href="http://iowagravestones.org/gs_view.php?id=468727" Target="GPP"&gt;P&lt;/a&gt;&lt;/td&gt;   &lt;td&gt;&lt;/td&gt;&lt;td&gt;Guttormson, Birger G&lt;/td&gt;&lt;td&gt;1885&lt;/td&gt;&lt;td&gt;1971&lt;/td&gt;&lt;td&gt;&lt;/td&gt;</v>
      </c>
      <c r="P79" s="6" t="str">
        <f t="shared" si="6"/>
        <v>Guttormson, Birger G</v>
      </c>
      <c r="Q79" s="2" t="str">
        <f t="shared" si="7"/>
        <v>&lt;td&gt;&lt;a href="http://iowagravestones.org/gs_view.php?id=468727" Target="GPP"&gt;P&lt;/a&gt;&lt;/td&gt;</v>
      </c>
      <c r="R79" s="2" t="str">
        <f t="shared" si="8"/>
        <v xml:space="preserve">   &lt;td&gt;&lt;/td&gt;</v>
      </c>
      <c r="S79" s="2" t="str">
        <f t="shared" si="9"/>
        <v>&lt;td&gt;&lt;/td&gt;</v>
      </c>
      <c r="T79" s="6" t="s">
        <v>68</v>
      </c>
      <c r="U79" s="52"/>
    </row>
    <row r="80" spans="1:21" x14ac:dyDescent="0.25">
      <c r="A80" s="34"/>
      <c r="B80" s="41" t="s">
        <v>461</v>
      </c>
      <c r="C80" s="41" t="s">
        <v>462</v>
      </c>
      <c r="D80" s="41" t="s">
        <v>463</v>
      </c>
      <c r="E80" s="51" t="s">
        <v>499</v>
      </c>
      <c r="F80" s="3">
        <v>468703</v>
      </c>
      <c r="G80" s="23"/>
      <c r="H80" s="23"/>
      <c r="I80" s="23"/>
      <c r="J80" s="23"/>
      <c r="K80" s="23"/>
      <c r="L80" s="23"/>
      <c r="M80" s="32">
        <v>209655</v>
      </c>
      <c r="O80" s="2" t="str">
        <f t="shared" si="5"/>
        <v>&lt;tr class="style3" &gt;&lt;td&gt;&lt;a href="http://iowawpagraves.org/view.php?id=209655" target="WPA"&gt;W&lt;/a&gt;&lt;/td&gt;&lt;td&gt;&lt;a href="http://iowagravestones.org/gs_view.php?id=468703" Target="GPP"&gt;P&lt;/a&gt;&lt;/td&gt;   &lt;td&gt;&lt;/td&gt;&lt;td&gt;Guttormson, Elise B.&lt;/td&gt;&lt;td&gt;Aug. 18, 1859&lt;/td&gt;&lt;td&gt;Jan. 3, 1932&lt;/td&gt;&lt;td&gt;The WPA spelled Guttormson, Elise B. as Gttormson, Elsie B.&lt;/td&gt;</v>
      </c>
      <c r="P80" s="6" t="str">
        <f t="shared" si="6"/>
        <v>Guttormson, Elise B.</v>
      </c>
      <c r="Q80" s="2" t="str">
        <f t="shared" si="7"/>
        <v>&lt;td&gt;&lt;a href="http://iowagravestones.org/gs_view.php?id=468703" Target="GPP"&gt;P&lt;/a&gt;&lt;/td&gt;</v>
      </c>
      <c r="R80" s="2" t="str">
        <f t="shared" si="8"/>
        <v xml:space="preserve">   &lt;td&gt;&lt;/td&gt;</v>
      </c>
      <c r="S80" s="2" t="str">
        <f t="shared" si="9"/>
        <v>&lt;td&gt;&lt;a href="http://iowawpagraves.org/view.php?id=209655" target="WPA"&gt;W&lt;/a&gt;&lt;/td&gt;</v>
      </c>
      <c r="T80" s="6" t="s">
        <v>68</v>
      </c>
      <c r="U80" s="52"/>
    </row>
    <row r="81" spans="1:21" x14ac:dyDescent="0.25">
      <c r="A81" s="34"/>
      <c r="B81" s="41" t="s">
        <v>459</v>
      </c>
      <c r="C81" s="42" t="s">
        <v>214</v>
      </c>
      <c r="D81" s="42" t="s">
        <v>460</v>
      </c>
      <c r="E81" s="2" t="s">
        <v>68</v>
      </c>
      <c r="F81" s="3">
        <v>468702</v>
      </c>
      <c r="G81" s="23"/>
      <c r="H81" s="23"/>
      <c r="I81" s="23"/>
      <c r="J81" s="23"/>
      <c r="K81" s="23"/>
      <c r="L81" s="23"/>
      <c r="M81" s="32"/>
      <c r="O81" s="2" t="str">
        <f t="shared" si="5"/>
        <v>&lt;tr class="style3" &gt;&lt;td&gt;&lt;/td&gt;&lt;td&gt;&lt;a href="http://iowagravestones.org/gs_view.php?id=468702" Target="GPP"&gt;P&lt;/a&gt;&lt;/td&gt;   &lt;td&gt;&lt;/td&gt;&lt;td&gt;Guttormson, George&lt;/td&gt;&lt;td&gt;1890&lt;/td&gt;&lt;td&gt;1976&lt;/td&gt;&lt;td&gt; &lt;/td&gt;</v>
      </c>
      <c r="P81" s="6" t="str">
        <f t="shared" si="6"/>
        <v>Guttormson, George</v>
      </c>
      <c r="Q81" s="2" t="str">
        <f t="shared" si="7"/>
        <v>&lt;td&gt;&lt;a href="http://iowagravestones.org/gs_view.php?id=468702" Target="GPP"&gt;P&lt;/a&gt;&lt;/td&gt;</v>
      </c>
      <c r="R81" s="2" t="str">
        <f t="shared" si="8"/>
        <v xml:space="preserve">   &lt;td&gt;&lt;/td&gt;</v>
      </c>
      <c r="S81" s="2" t="str">
        <f t="shared" si="9"/>
        <v>&lt;td&gt;&lt;/td&gt;</v>
      </c>
      <c r="T81" s="6" t="s">
        <v>68</v>
      </c>
      <c r="U81" s="52"/>
    </row>
    <row r="82" spans="1:21" x14ac:dyDescent="0.25">
      <c r="A82" s="34"/>
      <c r="B82" s="41" t="s">
        <v>456</v>
      </c>
      <c r="C82" s="41" t="s">
        <v>457</v>
      </c>
      <c r="D82" s="41" t="s">
        <v>458</v>
      </c>
      <c r="E82" s="51" t="s">
        <v>14</v>
      </c>
      <c r="F82" s="3">
        <v>468701</v>
      </c>
      <c r="G82" s="23"/>
      <c r="H82" s="23"/>
      <c r="I82" s="23"/>
      <c r="J82" s="23"/>
      <c r="K82" s="23"/>
      <c r="L82" s="23"/>
      <c r="M82" s="32">
        <v>209701</v>
      </c>
      <c r="O82" s="2" t="str">
        <f t="shared" si="5"/>
        <v>&lt;tr class="style3" &gt;&lt;td&gt;&lt;a href="http://iowawpagraves.org/view.php?id=209701" target="WPA"&gt;W&lt;/a&gt;&lt;/td&gt;&lt;td&gt;&lt;a href="http://iowagravestones.org/gs_view.php?id=468701" Target="GPP"&gt;P&lt;/a&gt;&lt;/td&gt;   &lt;td&gt;&lt;/td&gt;&lt;td&gt;Guttormson, Guttorm  &lt;/td&gt;&lt;td&gt;Aug. 19, 1858&lt;/td&gt;&lt;td&gt;Oct. 8, 1928&lt;/td&gt;&lt;td&gt;&lt;/td&gt;</v>
      </c>
      <c r="P82" s="6" t="str">
        <f t="shared" si="6"/>
        <v xml:space="preserve">Guttormson, Guttorm  </v>
      </c>
      <c r="Q82" s="2" t="str">
        <f t="shared" si="7"/>
        <v>&lt;td&gt;&lt;a href="http://iowagravestones.org/gs_view.php?id=468701" Target="GPP"&gt;P&lt;/a&gt;&lt;/td&gt;</v>
      </c>
      <c r="R82" s="2" t="str">
        <f t="shared" si="8"/>
        <v xml:space="preserve">   &lt;td&gt;&lt;/td&gt;</v>
      </c>
      <c r="S82" s="2" t="str">
        <f t="shared" si="9"/>
        <v>&lt;td&gt;&lt;a href="http://iowawpagraves.org/view.php?id=209701" target="WPA"&gt;W&lt;/a&gt;&lt;/td&gt;</v>
      </c>
      <c r="T82" s="6" t="s">
        <v>68</v>
      </c>
      <c r="U82" s="52"/>
    </row>
    <row r="83" spans="1:21" x14ac:dyDescent="0.25">
      <c r="A83" s="34"/>
      <c r="B83" s="41" t="s">
        <v>455</v>
      </c>
      <c r="C83" s="41"/>
      <c r="D83" s="41"/>
      <c r="E83" s="2"/>
      <c r="F83" s="3">
        <v>468700</v>
      </c>
      <c r="G83" s="23"/>
      <c r="H83" s="23"/>
      <c r="I83" s="23"/>
      <c r="J83" s="23"/>
      <c r="K83" s="23"/>
      <c r="L83" s="23"/>
      <c r="M83" s="32"/>
      <c r="O83" s="2" t="str">
        <f t="shared" si="5"/>
        <v>&lt;tr class="style3" &gt;&lt;td&gt;&lt;/td&gt;&lt;td&gt;&lt;a href="http://iowagravestones.org/gs_view.php?id=468700" Target="GPP"&gt;P&lt;/a&gt;&lt;/td&gt;   &lt;td&gt;&lt;/td&gt;&lt;td&gt;Guttormson, Guttorm Family Stone&lt;/td&gt;&lt;td&gt;&lt;/td&gt;&lt;td&gt;&lt;/td&gt;&lt;td&gt;&lt;/td&gt;</v>
      </c>
      <c r="P83" s="6" t="str">
        <f t="shared" si="6"/>
        <v>Guttormson, Guttorm Family Stone</v>
      </c>
      <c r="Q83" s="2" t="str">
        <f t="shared" si="7"/>
        <v>&lt;td&gt;&lt;a href="http://iowagravestones.org/gs_view.php?id=468700" Target="GPP"&gt;P&lt;/a&gt;&lt;/td&gt;</v>
      </c>
      <c r="R83" s="2" t="str">
        <f t="shared" si="8"/>
        <v xml:space="preserve">   &lt;td&gt;&lt;/td&gt;</v>
      </c>
      <c r="S83" s="2" t="str">
        <f t="shared" si="9"/>
        <v>&lt;td&gt;&lt;/td&gt;</v>
      </c>
      <c r="T83" s="6" t="s">
        <v>68</v>
      </c>
      <c r="U83" s="52"/>
    </row>
    <row r="84" spans="1:21" x14ac:dyDescent="0.25">
      <c r="A84" s="34"/>
      <c r="B84" s="41" t="s">
        <v>213</v>
      </c>
      <c r="C84" s="42" t="s">
        <v>214</v>
      </c>
      <c r="D84" s="42" t="s">
        <v>215</v>
      </c>
      <c r="E84" s="22"/>
      <c r="F84" s="3">
        <v>468728</v>
      </c>
      <c r="G84" s="23"/>
      <c r="H84" s="23"/>
      <c r="I84" s="23"/>
      <c r="J84" s="23"/>
      <c r="K84" s="23"/>
      <c r="L84" s="23"/>
      <c r="M84" s="32"/>
      <c r="O84" s="2" t="str">
        <f t="shared" si="5"/>
        <v>&lt;tr class="style3" &gt;&lt;td&gt;&lt;/td&gt;&lt;td&gt;&lt;a href="http://iowagravestones.org/gs_view.php?id=468728" Target="GPP"&gt;P&lt;/a&gt;&lt;/td&gt;   &lt;td&gt;&lt;/td&gt;&lt;td&gt;Guttormson, Ida A&lt;/td&gt;&lt;td&gt;1890&lt;/td&gt;&lt;td&gt;1965&lt;/td&gt;&lt;td&gt;&lt;/td&gt;</v>
      </c>
      <c r="P84" s="6" t="str">
        <f t="shared" si="6"/>
        <v>Guttormson, Ida A</v>
      </c>
      <c r="Q84" s="2" t="str">
        <f t="shared" si="7"/>
        <v>&lt;td&gt;&lt;a href="http://iowagravestones.org/gs_view.php?id=468728" Target="GPP"&gt;P&lt;/a&gt;&lt;/td&gt;</v>
      </c>
      <c r="R84" s="2" t="str">
        <f t="shared" si="8"/>
        <v xml:space="preserve">   &lt;td&gt;&lt;/td&gt;</v>
      </c>
      <c r="S84" s="2" t="str">
        <f t="shared" si="9"/>
        <v>&lt;td&gt;&lt;/td&gt;</v>
      </c>
      <c r="T84" s="6" t="s">
        <v>68</v>
      </c>
      <c r="U84" s="52"/>
    </row>
    <row r="85" spans="1:21" x14ac:dyDescent="0.25">
      <c r="A85" s="34"/>
      <c r="B85" s="41" t="s">
        <v>446</v>
      </c>
      <c r="C85" s="41" t="s">
        <v>447</v>
      </c>
      <c r="D85" s="41" t="s">
        <v>448</v>
      </c>
      <c r="E85" s="2" t="s">
        <v>68</v>
      </c>
      <c r="F85" s="3">
        <v>468697</v>
      </c>
      <c r="G85" s="23"/>
      <c r="H85" s="23"/>
      <c r="I85" s="23"/>
      <c r="J85" s="23"/>
      <c r="K85" s="23"/>
      <c r="L85" s="23"/>
      <c r="M85" s="32"/>
      <c r="O85" s="2" t="str">
        <f t="shared" si="5"/>
        <v>&lt;tr class="style3" &gt;&lt;td&gt;&lt;/td&gt;&lt;td&gt;&lt;a href="http://iowagravestones.org/gs_view.php?id=468697" Target="GPP"&gt;P&lt;/a&gt;&lt;/td&gt;   &lt;td&gt;&lt;/td&gt;&lt;td&gt;Guttormson, Lars&lt;/td&gt;&lt;td&gt;July 22, 1863&lt;/td&gt;&lt;td&gt;Mar. 17, 1943&lt;/td&gt;&lt;td&gt; &lt;/td&gt;</v>
      </c>
      <c r="P85" s="6" t="str">
        <f t="shared" si="6"/>
        <v>Guttormson, Lars</v>
      </c>
      <c r="Q85" s="2" t="str">
        <f t="shared" si="7"/>
        <v>&lt;td&gt;&lt;a href="http://iowagravestones.org/gs_view.php?id=468697" Target="GPP"&gt;P&lt;/a&gt;&lt;/td&gt;</v>
      </c>
      <c r="R85" s="2" t="str">
        <f t="shared" si="8"/>
        <v xml:space="preserve">   &lt;td&gt;&lt;/td&gt;</v>
      </c>
      <c r="S85" s="2" t="str">
        <f t="shared" si="9"/>
        <v>&lt;td&gt;&lt;/td&gt;</v>
      </c>
      <c r="T85" s="6" t="s">
        <v>68</v>
      </c>
      <c r="U85" s="52"/>
    </row>
    <row r="86" spans="1:21" x14ac:dyDescent="0.25">
      <c r="A86" s="34"/>
      <c r="B86" s="41" t="s">
        <v>449</v>
      </c>
      <c r="C86" s="41" t="s">
        <v>450</v>
      </c>
      <c r="D86" s="41" t="s">
        <v>451</v>
      </c>
      <c r="E86" s="2" t="s">
        <v>68</v>
      </c>
      <c r="F86" s="3">
        <v>468698</v>
      </c>
      <c r="G86" s="23"/>
      <c r="H86" s="23"/>
      <c r="I86" s="23"/>
      <c r="J86" s="23"/>
      <c r="K86" s="23"/>
      <c r="L86" s="23"/>
      <c r="M86" s="32"/>
      <c r="O86" s="2" t="str">
        <f t="shared" si="5"/>
        <v>&lt;tr class="style3" &gt;&lt;td&gt;&lt;/td&gt;&lt;td&gt;&lt;a href="http://iowagravestones.org/gs_view.php?id=468698" Target="GPP"&gt;P&lt;/a&gt;&lt;/td&gt;   &lt;td&gt;&lt;/td&gt;&lt;td&gt;Guttormson, Lena&lt;/td&gt;&lt;td&gt;May 21, 1869&lt;/td&gt;&lt;td&gt;Dec. 15, 1927&lt;/td&gt;&lt;td&gt; &lt;/td&gt;</v>
      </c>
      <c r="P86" s="6" t="str">
        <f t="shared" si="6"/>
        <v>Guttormson, Lena</v>
      </c>
      <c r="Q86" s="2" t="str">
        <f t="shared" si="7"/>
        <v>&lt;td&gt;&lt;a href="http://iowagravestones.org/gs_view.php?id=468698" Target="GPP"&gt;P&lt;/a&gt;&lt;/td&gt;</v>
      </c>
      <c r="R86" s="2" t="str">
        <f t="shared" si="8"/>
        <v xml:space="preserve">   &lt;td&gt;&lt;/td&gt;</v>
      </c>
      <c r="S86" s="2" t="str">
        <f t="shared" si="9"/>
        <v>&lt;td&gt;&lt;/td&gt;</v>
      </c>
      <c r="T86" s="6" t="s">
        <v>68</v>
      </c>
      <c r="U86" s="52"/>
    </row>
    <row r="87" spans="1:21" ht="15.75" x14ac:dyDescent="0.25">
      <c r="A87" s="33" t="s">
        <v>170</v>
      </c>
      <c r="B87" s="35" t="s">
        <v>22</v>
      </c>
      <c r="C87" s="37" t="s">
        <v>6</v>
      </c>
      <c r="D87" s="37" t="s">
        <v>7</v>
      </c>
      <c r="E87" s="37" t="s">
        <v>8</v>
      </c>
      <c r="F87" s="24"/>
      <c r="G87" s="24"/>
      <c r="H87" s="24"/>
      <c r="I87" s="24"/>
      <c r="J87" s="24"/>
      <c r="K87" s="24"/>
      <c r="L87" s="24"/>
      <c r="M87" s="32" t="s">
        <v>14</v>
      </c>
      <c r="O87" s="2" t="str">
        <f t="shared" si="5"/>
        <v>&lt;tr class="style2" &gt;&lt;td&gt;W&lt;/td&gt;&lt;td&gt;P&lt;/td&gt;&lt;td&gt;O&lt;/td&gt;&lt;td &gt;Surnames Starting with H&lt;/td&gt;&lt;td&gt;Birth Date&lt;/td&gt;&lt;td&gt;Death Date&lt;/td&gt;&lt;td&gt;Notes&lt;/td&gt;</v>
      </c>
      <c r="P87" s="6" t="str">
        <f t="shared" si="6"/>
        <v>Haaa                            Names</v>
      </c>
      <c r="Q87" s="2" t="str">
        <f t="shared" si="7"/>
        <v>&lt;td&gt;&lt;/td&gt;</v>
      </c>
      <c r="R87" s="2" t="str">
        <f t="shared" si="8"/>
        <v xml:space="preserve">   &lt;td&gt;&lt;/td&gt;</v>
      </c>
      <c r="S87" s="2" t="str">
        <f t="shared" si="9"/>
        <v>&lt;td&gt;&lt;/td&gt;</v>
      </c>
      <c r="T87" s="6" t="s">
        <v>68</v>
      </c>
      <c r="U87" s="52"/>
    </row>
    <row r="88" spans="1:21" x14ac:dyDescent="0.25">
      <c r="A88" s="34"/>
      <c r="B88" s="41" t="s">
        <v>464</v>
      </c>
      <c r="C88" s="41" t="s">
        <v>465</v>
      </c>
      <c r="D88" s="42" t="s">
        <v>466</v>
      </c>
      <c r="E88" s="51" t="s">
        <v>500</v>
      </c>
      <c r="F88" s="3">
        <v>468704</v>
      </c>
      <c r="G88" s="23"/>
      <c r="H88" s="23"/>
      <c r="I88" s="23"/>
      <c r="J88" s="23"/>
      <c r="K88" s="23"/>
      <c r="L88" s="23"/>
      <c r="M88" s="32">
        <v>210516</v>
      </c>
      <c r="O88" s="2" t="str">
        <f t="shared" si="5"/>
        <v>&lt;tr class="style3" &gt;&lt;td&gt;&lt;a href="http://iowawpagraves.org/view.php?id=210516" target="WPA"&gt;W&lt;/a&gt;&lt;/td&gt;&lt;td&gt;&lt;a href="http://iowagravestones.org/gs_view.php?id=468704" Target="GPP"&gt;P&lt;/a&gt;&lt;/td&gt;   &lt;td&gt;&lt;/td&gt;&lt;td&gt;Holm, Georg  &lt;/td&gt;&lt;td&gt;Sept. 11, 1887&lt;/td&gt;&lt;td&gt;July 17, 1908&lt;/td&gt;&lt;td&gt;The WPA spelled Holm, Georg as Holm, George&lt;/td&gt;</v>
      </c>
      <c r="P88" s="6" t="str">
        <f t="shared" si="6"/>
        <v xml:space="preserve">Holm, Georg  </v>
      </c>
      <c r="Q88" s="2" t="str">
        <f t="shared" si="7"/>
        <v>&lt;td&gt;&lt;a href="http://iowagravestones.org/gs_view.php?id=468704" Target="GPP"&gt;P&lt;/a&gt;&lt;/td&gt;</v>
      </c>
      <c r="R88" s="2" t="str">
        <f t="shared" si="8"/>
        <v xml:space="preserve">   &lt;td&gt;&lt;/td&gt;</v>
      </c>
      <c r="S88" s="2" t="str">
        <f t="shared" si="9"/>
        <v>&lt;td&gt;&lt;a href="http://iowawpagraves.org/view.php?id=210516" target="WPA"&gt;W&lt;/a&gt;&lt;/td&gt;</v>
      </c>
      <c r="T88" s="6" t="s">
        <v>68</v>
      </c>
      <c r="U88" s="52"/>
    </row>
    <row r="89" spans="1:21" x14ac:dyDescent="0.25">
      <c r="A89" s="34"/>
      <c r="B89" s="41" t="s">
        <v>299</v>
      </c>
      <c r="C89" s="42" t="s">
        <v>300</v>
      </c>
      <c r="D89" s="42" t="s">
        <v>301</v>
      </c>
      <c r="E89" s="40"/>
      <c r="F89" s="3">
        <v>468791</v>
      </c>
      <c r="G89" s="23"/>
      <c r="H89" s="23"/>
      <c r="I89" s="23"/>
      <c r="J89" s="23"/>
      <c r="K89" s="23"/>
      <c r="L89" s="23"/>
      <c r="M89" s="32"/>
      <c r="O89" s="2" t="str">
        <f t="shared" si="5"/>
        <v>&lt;tr class="style3" &gt;&lt;td&gt;&lt;/td&gt;&lt;td&gt;&lt;a href="http://iowagravestones.org/gs_view.php?id=468791" Target="GPP"&gt;P&lt;/a&gt;&lt;/td&gt;   &lt;td&gt;&lt;/td&gt;&lt;td&gt;Hovden, Becky Lynn&lt;/td&gt;&lt;td&gt;1956&lt;/td&gt;&lt;td&gt;1961&lt;/td&gt;&lt;td&gt;&lt;/td&gt;</v>
      </c>
      <c r="P89" s="6" t="str">
        <f t="shared" si="6"/>
        <v>Hovden, Becky Lynn</v>
      </c>
      <c r="Q89" s="2" t="str">
        <f t="shared" si="7"/>
        <v>&lt;td&gt;&lt;a href="http://iowagravestones.org/gs_view.php?id=468791" Target="GPP"&gt;P&lt;/a&gt;&lt;/td&gt;</v>
      </c>
      <c r="R89" s="2" t="str">
        <f t="shared" si="8"/>
        <v xml:space="preserve">   &lt;td&gt;&lt;/td&gt;</v>
      </c>
      <c r="S89" s="2" t="str">
        <f t="shared" si="9"/>
        <v>&lt;td&gt;&lt;/td&gt;</v>
      </c>
      <c r="T89" s="6" t="s">
        <v>68</v>
      </c>
      <c r="U89" s="52"/>
    </row>
    <row r="90" spans="1:21" x14ac:dyDescent="0.25">
      <c r="A90" s="34" t="s">
        <v>0</v>
      </c>
      <c r="B90" s="36" t="s">
        <v>153</v>
      </c>
      <c r="C90" s="34" t="s">
        <v>151</v>
      </c>
      <c r="D90" s="34" t="s">
        <v>152</v>
      </c>
      <c r="E90" s="28" t="s">
        <v>68</v>
      </c>
      <c r="F90" s="2">
        <v>360446</v>
      </c>
      <c r="G90" s="6"/>
      <c r="H90" s="6"/>
      <c r="I90" s="6"/>
      <c r="J90" s="6"/>
      <c r="K90" s="6"/>
      <c r="L90" s="6"/>
      <c r="M90" s="32" t="s">
        <v>14</v>
      </c>
      <c r="O90" s="2" t="str">
        <f t="shared" si="5"/>
        <v>&lt;tr class="style3" &gt;&lt;td&gt;&lt;/td&gt;&lt;td&gt;&lt;a href="http://iowagravestones.org/gs_view.php?id=360446" Target="GPP"&gt;P&lt;/a&gt;&lt;/td&gt;   &lt;td&gt;&lt;/td&gt;&lt;td&gt;Hovey, Beatrice Jane (Betts)&lt;/td&gt;&lt;td&gt;Dec. 29, 1928&lt;/td&gt;&lt;td&gt;Sept. 28, 2001&lt;/td&gt;&lt;td&gt; &lt;/td&gt;</v>
      </c>
      <c r="P90" s="6" t="str">
        <f t="shared" si="6"/>
        <v>Hovey, Beatrice Jane (Betts)</v>
      </c>
      <c r="Q90" s="2" t="str">
        <f t="shared" si="7"/>
        <v>&lt;td&gt;&lt;a href="http://iowagravestones.org/gs_view.php?id=360446" Target="GPP"&gt;P&lt;/a&gt;&lt;/td&gt;</v>
      </c>
      <c r="R90" s="2" t="str">
        <f t="shared" si="8"/>
        <v xml:space="preserve">   &lt;td&gt;&lt;/td&gt;</v>
      </c>
      <c r="S90" s="2" t="str">
        <f t="shared" si="9"/>
        <v>&lt;td&gt;&lt;/td&gt;</v>
      </c>
      <c r="T90" s="6" t="s">
        <v>68</v>
      </c>
      <c r="U90" s="52"/>
    </row>
    <row r="91" spans="1:21" ht="15.75" x14ac:dyDescent="0.25">
      <c r="A91" s="33" t="s">
        <v>170</v>
      </c>
      <c r="B91" s="35" t="s">
        <v>23</v>
      </c>
      <c r="C91" s="37" t="s">
        <v>6</v>
      </c>
      <c r="D91" s="37" t="s">
        <v>7</v>
      </c>
      <c r="E91" s="26" t="s">
        <v>8</v>
      </c>
      <c r="F91" s="24"/>
      <c r="G91" s="24"/>
      <c r="H91" s="24"/>
      <c r="I91" s="24"/>
      <c r="J91" s="24"/>
      <c r="K91" s="24"/>
      <c r="L91" s="24"/>
      <c r="M91" s="32" t="s">
        <v>14</v>
      </c>
      <c r="O91" s="2" t="str">
        <f t="shared" si="5"/>
        <v>&lt;tr class="style2" &gt;&lt;td&gt;W&lt;/td&gt;&lt;td&gt;P&lt;/td&gt;&lt;td&gt;O&lt;/td&gt;&lt;td &gt;Surnames Starting with I&lt;/td&gt;&lt;td&gt;Birth Date&lt;/td&gt;&lt;td&gt;Death Date&lt;/td&gt;&lt;td&gt;Notes&lt;/td&gt;</v>
      </c>
      <c r="P91" s="6" t="str">
        <f t="shared" si="6"/>
        <v>Iaaa                            Names</v>
      </c>
      <c r="Q91" s="2" t="str">
        <f t="shared" si="7"/>
        <v>&lt;td&gt;&lt;/td&gt;</v>
      </c>
      <c r="R91" s="2" t="str">
        <f t="shared" si="8"/>
        <v xml:space="preserve">   &lt;td&gt;&lt;/td&gt;</v>
      </c>
      <c r="S91" s="2" t="str">
        <f t="shared" si="9"/>
        <v>&lt;td&gt;&lt;/td&gt;</v>
      </c>
      <c r="T91" s="6" t="s">
        <v>68</v>
      </c>
      <c r="U91" s="52"/>
    </row>
    <row r="92" spans="1:21" ht="15.75" x14ac:dyDescent="0.25">
      <c r="A92" s="33" t="s">
        <v>170</v>
      </c>
      <c r="B92" s="35" t="s">
        <v>24</v>
      </c>
      <c r="C92" s="37" t="s">
        <v>6</v>
      </c>
      <c r="D92" s="37" t="s">
        <v>7</v>
      </c>
      <c r="E92" s="26" t="s">
        <v>8</v>
      </c>
      <c r="F92" s="24"/>
      <c r="G92" s="24"/>
      <c r="H92" s="24"/>
      <c r="I92" s="24"/>
      <c r="J92" s="24"/>
      <c r="K92" s="24"/>
      <c r="L92" s="24"/>
      <c r="M92" s="32" t="s">
        <v>14</v>
      </c>
      <c r="O92" s="2" t="str">
        <f t="shared" si="5"/>
        <v>&lt;tr class="style2" &gt;&lt;td&gt;W&lt;/td&gt;&lt;td&gt;P&lt;/td&gt;&lt;td&gt;O&lt;/td&gt;&lt;td &gt;Surnames Starting with J&lt;/td&gt;&lt;td&gt;Birth Date&lt;/td&gt;&lt;td&gt;Death Date&lt;/td&gt;&lt;td&gt;Notes&lt;/td&gt;</v>
      </c>
      <c r="P92" s="6" t="str">
        <f t="shared" si="6"/>
        <v>Jaaa                            Names</v>
      </c>
      <c r="Q92" s="2" t="str">
        <f t="shared" si="7"/>
        <v>&lt;td&gt;&lt;/td&gt;</v>
      </c>
      <c r="R92" s="2" t="str">
        <f t="shared" si="8"/>
        <v xml:space="preserve">   &lt;td&gt;&lt;/td&gt;</v>
      </c>
      <c r="S92" s="2" t="str">
        <f t="shared" si="9"/>
        <v>&lt;td&gt;&lt;/td&gt;</v>
      </c>
      <c r="T92" s="6" t="s">
        <v>68</v>
      </c>
      <c r="U92" s="52"/>
    </row>
    <row r="93" spans="1:21" x14ac:dyDescent="0.25">
      <c r="A93" s="34"/>
      <c r="B93" s="41" t="s">
        <v>386</v>
      </c>
      <c r="C93" s="41"/>
      <c r="D93" s="41"/>
      <c r="E93" s="39"/>
      <c r="F93" s="3">
        <v>468854</v>
      </c>
      <c r="G93" s="23"/>
      <c r="H93" s="23"/>
      <c r="I93" s="23"/>
      <c r="J93" s="23"/>
      <c r="K93" s="23"/>
      <c r="L93" s="23"/>
      <c r="M93" s="32"/>
      <c r="O93" s="2" t="str">
        <f t="shared" si="5"/>
        <v>&lt;tr class="style3" &gt;&lt;td&gt;&lt;/td&gt;&lt;td&gt;&lt;a href="http://iowagravestones.org/gs_view.php?id=468854" Target="GPP"&gt;P&lt;/a&gt;&lt;/td&gt;   &lt;td&gt;&lt;/td&gt;&lt;td&gt;Jacobson, Christina&lt;/td&gt;&lt;td&gt;&lt;/td&gt;&lt;td&gt;&lt;/td&gt;&lt;td&gt;&lt;/td&gt;</v>
      </c>
      <c r="P93" s="6" t="str">
        <f t="shared" si="6"/>
        <v>Jacobson, Christina</v>
      </c>
      <c r="Q93" s="2" t="str">
        <f t="shared" si="7"/>
        <v>&lt;td&gt;&lt;a href="http://iowagravestones.org/gs_view.php?id=468854" Target="GPP"&gt;P&lt;/a&gt;&lt;/td&gt;</v>
      </c>
      <c r="R93" s="2" t="str">
        <f t="shared" si="8"/>
        <v xml:space="preserve">   &lt;td&gt;&lt;/td&gt;</v>
      </c>
      <c r="S93" s="2" t="str">
        <f t="shared" si="9"/>
        <v>&lt;td&gt;&lt;/td&gt;</v>
      </c>
      <c r="T93" s="6" t="s">
        <v>68</v>
      </c>
      <c r="U93" s="52"/>
    </row>
    <row r="94" spans="1:21" x14ac:dyDescent="0.25">
      <c r="A94" s="34"/>
      <c r="B94" s="41" t="s">
        <v>432</v>
      </c>
      <c r="C94" s="42" t="s">
        <v>54</v>
      </c>
      <c r="D94" s="42" t="s">
        <v>433</v>
      </c>
      <c r="E94" s="39" t="s">
        <v>68</v>
      </c>
      <c r="F94" s="3">
        <v>468690</v>
      </c>
      <c r="G94" s="23"/>
      <c r="H94" s="23"/>
      <c r="I94" s="23"/>
      <c r="J94" s="23"/>
      <c r="K94" s="23"/>
      <c r="L94" s="23"/>
      <c r="M94" s="32"/>
      <c r="O94" s="2" t="str">
        <f t="shared" si="5"/>
        <v>&lt;tr class="style3" &gt;&lt;td&gt;&lt;/td&gt;&lt;td&gt;&lt;a href="http://iowagravestones.org/gs_view.php?id=468690" Target="GPP"&gt;P&lt;/a&gt;&lt;/td&gt;   &lt;td&gt;&lt;/td&gt;&lt;td&gt;Jacobson, Esther May&lt;/td&gt;&lt;td&gt;1884&lt;/td&gt;&lt;td&gt;1975&lt;/td&gt;&lt;td&gt; &lt;/td&gt;</v>
      </c>
      <c r="P94" s="6" t="str">
        <f t="shared" si="6"/>
        <v>Jacobson, Esther May</v>
      </c>
      <c r="Q94" s="2" t="str">
        <f t="shared" si="7"/>
        <v>&lt;td&gt;&lt;a href="http://iowagravestones.org/gs_view.php?id=468690" Target="GPP"&gt;P&lt;/a&gt;&lt;/td&gt;</v>
      </c>
      <c r="R94" s="2" t="str">
        <f t="shared" si="8"/>
        <v xml:space="preserve">   &lt;td&gt;&lt;/td&gt;</v>
      </c>
      <c r="S94" s="2" t="str">
        <f t="shared" si="9"/>
        <v>&lt;td&gt;&lt;/td&gt;</v>
      </c>
      <c r="T94" s="6" t="s">
        <v>68</v>
      </c>
      <c r="U94" s="52"/>
    </row>
    <row r="95" spans="1:21" x14ac:dyDescent="0.25">
      <c r="A95" s="34"/>
      <c r="B95" s="41" t="s">
        <v>424</v>
      </c>
      <c r="C95" s="41" t="s">
        <v>69</v>
      </c>
      <c r="D95" s="41" t="s">
        <v>388</v>
      </c>
      <c r="E95" s="38" t="s">
        <v>68</v>
      </c>
      <c r="F95" s="3">
        <v>468856</v>
      </c>
      <c r="G95" s="23"/>
      <c r="H95" s="23"/>
      <c r="I95" s="23"/>
      <c r="J95" s="23"/>
      <c r="K95" s="23"/>
      <c r="L95" s="23"/>
      <c r="M95" s="32">
        <v>210868</v>
      </c>
      <c r="O95" s="2" t="str">
        <f t="shared" si="5"/>
        <v>&lt;tr class="style3" &gt;&lt;td&gt;&lt;a href="http://iowawpagraves.org/view.php?id=210868" target="WPA"&gt;W&lt;/a&gt;&lt;/td&gt;&lt;td&gt;&lt;a href="http://iowagravestones.org/gs_view.php?id=468856" Target="GPP"&gt;P&lt;/a&gt;&lt;/td&gt;   &lt;td&gt;&lt;/td&gt;&lt;td&gt;Jacobson, Father&lt;/td&gt;&lt;td&gt;Aug 25, 1815&lt;/td&gt;&lt;td&gt;Jan. 7, 1896&lt;/td&gt;&lt;td&gt; &lt;/td&gt;</v>
      </c>
      <c r="P95" s="6" t="str">
        <f t="shared" si="6"/>
        <v>Jacobson, Father</v>
      </c>
      <c r="Q95" s="2" t="str">
        <f t="shared" si="7"/>
        <v>&lt;td&gt;&lt;a href="http://iowagravestones.org/gs_view.php?id=468856" Target="GPP"&gt;P&lt;/a&gt;&lt;/td&gt;</v>
      </c>
      <c r="R95" s="2" t="str">
        <f t="shared" si="8"/>
        <v xml:space="preserve">   &lt;td&gt;&lt;/td&gt;</v>
      </c>
      <c r="S95" s="2" t="str">
        <f t="shared" si="9"/>
        <v>&lt;td&gt;&lt;a href="http://iowawpagraves.org/view.php?id=210868" target="WPA"&gt;W&lt;/a&gt;&lt;/td&gt;</v>
      </c>
      <c r="T95" s="6" t="s">
        <v>68</v>
      </c>
      <c r="U95" s="52"/>
    </row>
    <row r="96" spans="1:21" x14ac:dyDescent="0.25">
      <c r="A96" s="34"/>
      <c r="B96" s="41" t="s">
        <v>424</v>
      </c>
      <c r="C96" s="41" t="s">
        <v>492</v>
      </c>
      <c r="D96" s="42" t="s">
        <v>425</v>
      </c>
      <c r="E96" s="39" t="s">
        <v>68</v>
      </c>
      <c r="F96" s="3">
        <v>468687</v>
      </c>
      <c r="G96" s="23"/>
      <c r="H96" s="23"/>
      <c r="I96" s="23"/>
      <c r="J96" s="23"/>
      <c r="K96" s="23"/>
      <c r="L96" s="23"/>
      <c r="M96" s="32"/>
      <c r="O96" s="2" t="str">
        <f t="shared" si="5"/>
        <v>&lt;tr class="style3" &gt;&lt;td&gt;&lt;/td&gt;&lt;td&gt;&lt;a href="http://iowagravestones.org/gs_view.php?id=468687" Target="GPP"&gt;P&lt;/a&gt;&lt;/td&gt;   &lt;td&gt;&lt;/td&gt;&lt;td&gt;Jacobson, Father&lt;/td&gt;&lt;td&gt;Apr. 19, 1859&lt;/td&gt;&lt;td&gt;May 23, 1927&lt;/td&gt;&lt;td&gt; &lt;/td&gt;</v>
      </c>
      <c r="P96" s="6" t="str">
        <f t="shared" si="6"/>
        <v>Jacobson, Father</v>
      </c>
      <c r="Q96" s="2" t="str">
        <f t="shared" si="7"/>
        <v>&lt;td&gt;&lt;a href="http://iowagravestones.org/gs_view.php?id=468687" Target="GPP"&gt;P&lt;/a&gt;&lt;/td&gt;</v>
      </c>
      <c r="R96" s="2" t="str">
        <f t="shared" si="8"/>
        <v xml:space="preserve">   &lt;td&gt;&lt;/td&gt;</v>
      </c>
      <c r="S96" s="2" t="str">
        <f t="shared" si="9"/>
        <v>&lt;td&gt;&lt;/td&gt;</v>
      </c>
      <c r="T96" s="6" t="s">
        <v>68</v>
      </c>
      <c r="U96" s="52"/>
    </row>
    <row r="97" spans="1:21" x14ac:dyDescent="0.25">
      <c r="A97" s="34" t="s">
        <v>1</v>
      </c>
      <c r="B97" s="36" t="s">
        <v>55</v>
      </c>
      <c r="C97" s="34" t="s">
        <v>14</v>
      </c>
      <c r="D97" s="34" t="s">
        <v>14</v>
      </c>
      <c r="E97" s="38" t="s">
        <v>14</v>
      </c>
      <c r="F97" s="23"/>
      <c r="G97" s="23"/>
      <c r="H97" s="23"/>
      <c r="I97" s="23"/>
      <c r="J97" s="23"/>
      <c r="K97" s="23"/>
      <c r="L97" s="23"/>
      <c r="M97" s="32">
        <v>210882</v>
      </c>
      <c r="O97" s="2" t="str">
        <f t="shared" si="5"/>
        <v>&lt;tr class="style3" &gt;&lt;td&gt;&lt;a href="http://iowawpagraves.org/view.php?id=210882" target="WPA"&gt;W&lt;/a&gt;&lt;/td&gt;&lt;td&gt;&lt;/td&gt;   &lt;td&gt;&lt;/td&gt;&lt;td&gt;Jacobson, Jacob        &lt;/td&gt;&lt;td&gt;&lt;/td&gt;&lt;td&gt;&lt;/td&gt;&lt;td&gt;&lt;/td&gt;</v>
      </c>
      <c r="P97" s="6" t="str">
        <f t="shared" si="6"/>
        <v xml:space="preserve">Jacobson, Jacob        </v>
      </c>
      <c r="Q97" s="2" t="str">
        <f t="shared" si="7"/>
        <v>&lt;td&gt;&lt;/td&gt;</v>
      </c>
      <c r="R97" s="2" t="str">
        <f t="shared" si="8"/>
        <v xml:space="preserve">   &lt;td&gt;&lt;/td&gt;</v>
      </c>
      <c r="S97" s="2" t="str">
        <f t="shared" si="9"/>
        <v>&lt;td&gt;&lt;a href="http://iowawpagraves.org/view.php?id=210882" target="WPA"&gt;W&lt;/a&gt;&lt;/td&gt;</v>
      </c>
      <c r="T97" s="6" t="s">
        <v>68</v>
      </c>
      <c r="U97" s="52"/>
    </row>
    <row r="98" spans="1:21" x14ac:dyDescent="0.25">
      <c r="A98" s="34"/>
      <c r="B98" s="41" t="s">
        <v>497</v>
      </c>
      <c r="C98" s="41" t="s">
        <v>74</v>
      </c>
      <c r="D98" s="41" t="s">
        <v>411</v>
      </c>
      <c r="E98" s="38" t="s">
        <v>14</v>
      </c>
      <c r="F98" s="3">
        <v>468869</v>
      </c>
      <c r="G98" s="23"/>
      <c r="H98" s="23"/>
      <c r="I98" s="23"/>
      <c r="J98" s="23"/>
      <c r="K98" s="23"/>
      <c r="L98" s="23"/>
      <c r="M98" s="32">
        <v>210886</v>
      </c>
      <c r="O98" s="2" t="str">
        <f t="shared" si="5"/>
        <v>&lt;tr class="style3" &gt;&lt;td&gt;&lt;a href="http://iowawpagraves.org/view.php?id=210886" target="WPA"&gt;W&lt;/a&gt;&lt;/td&gt;&lt;td&gt;&lt;a href="http://iowagravestones.org/gs_view.php?id=468869" Target="GPP"&gt;P&lt;/a&gt;&lt;/td&gt;   &lt;td&gt;&lt;/td&gt;&lt;td&gt;Jacobson, Kristina&lt;/td&gt;&lt;td&gt;Oct 29, 1869&lt;/td&gt;&lt;td&gt;June 12, 1888&lt;/td&gt;&lt;td&gt;&lt;/td&gt;</v>
      </c>
      <c r="P98" s="6" t="str">
        <f t="shared" si="6"/>
        <v>Jacobson, Kristina</v>
      </c>
      <c r="Q98" s="2" t="str">
        <f t="shared" si="7"/>
        <v>&lt;td&gt;&lt;a href="http://iowagravestones.org/gs_view.php?id=468869" Target="GPP"&gt;P&lt;/a&gt;&lt;/td&gt;</v>
      </c>
      <c r="R98" s="2" t="str">
        <f t="shared" si="8"/>
        <v xml:space="preserve">   &lt;td&gt;&lt;/td&gt;</v>
      </c>
      <c r="S98" s="2" t="str">
        <f t="shared" si="9"/>
        <v>&lt;td&gt;&lt;a href="http://iowawpagraves.org/view.php?id=210886" target="WPA"&gt;W&lt;/a&gt;&lt;/td&gt;</v>
      </c>
      <c r="T98" s="6" t="s">
        <v>68</v>
      </c>
      <c r="U98" s="52"/>
    </row>
    <row r="99" spans="1:21" x14ac:dyDescent="0.25">
      <c r="A99" s="34"/>
      <c r="B99" s="41" t="s">
        <v>429</v>
      </c>
      <c r="C99" s="41" t="s">
        <v>430</v>
      </c>
      <c r="D99" s="41" t="s">
        <v>431</v>
      </c>
      <c r="E99" s="39" t="s">
        <v>68</v>
      </c>
      <c r="F99" s="3">
        <v>468689</v>
      </c>
      <c r="G99" s="23"/>
      <c r="H99" s="23"/>
      <c r="I99" s="23"/>
      <c r="J99" s="23"/>
      <c r="K99" s="23"/>
      <c r="L99" s="23"/>
      <c r="M99" s="32"/>
      <c r="O99" s="2" t="str">
        <f t="shared" si="5"/>
        <v>&lt;tr class="style3" &gt;&lt;td&gt;&lt;/td&gt;&lt;td&gt;&lt;a href="http://iowagravestones.org/gs_view.php?id=468689" Target="GPP"&gt;P&lt;/a&gt;&lt;/td&gt;   &lt;td&gt;&lt;/td&gt;&lt;td&gt;Jacobson, Lillian&lt;/td&gt;&lt;td&gt;Dec. 30, 1889&lt;/td&gt;&lt;td&gt;Feb 8, 1893&lt;/td&gt;&lt;td&gt; &lt;/td&gt;</v>
      </c>
      <c r="P99" s="6" t="str">
        <f t="shared" si="6"/>
        <v>Jacobson, Lillian</v>
      </c>
      <c r="Q99" s="2" t="str">
        <f t="shared" si="7"/>
        <v>&lt;td&gt;&lt;a href="http://iowagravestones.org/gs_view.php?id=468689" Target="GPP"&gt;P&lt;/a&gt;&lt;/td&gt;</v>
      </c>
      <c r="R99" s="2" t="str">
        <f t="shared" si="8"/>
        <v xml:space="preserve">   &lt;td&gt;&lt;/td&gt;</v>
      </c>
      <c r="S99" s="2" t="str">
        <f t="shared" si="9"/>
        <v>&lt;td&gt;&lt;/td&gt;</v>
      </c>
      <c r="T99" s="6" t="s">
        <v>68</v>
      </c>
      <c r="U99" s="52"/>
    </row>
    <row r="100" spans="1:21" x14ac:dyDescent="0.25">
      <c r="A100" s="34"/>
      <c r="B100" s="41" t="s">
        <v>423</v>
      </c>
      <c r="C100" s="41"/>
      <c r="D100" s="41"/>
      <c r="E100" s="39" t="s">
        <v>68</v>
      </c>
      <c r="F100" s="3">
        <v>468686</v>
      </c>
      <c r="G100" s="23"/>
      <c r="H100" s="23"/>
      <c r="I100" s="23"/>
      <c r="J100" s="23"/>
      <c r="K100" s="23"/>
      <c r="L100" s="23"/>
      <c r="M100" s="32"/>
      <c r="O100" s="2" t="str">
        <f t="shared" si="5"/>
        <v>&lt;tr class="style3" &gt;&lt;td&gt;&lt;/td&gt;&lt;td&gt;&lt;a href="http://iowagravestones.org/gs_view.php?id=468686" Target="GPP"&gt;P&lt;/a&gt;&lt;/td&gt;   &lt;td&gt;&lt;/td&gt;&lt;td&gt;Jacobson, Lillian Family Stone&lt;/td&gt;&lt;td&gt;&lt;/td&gt;&lt;td&gt;&lt;/td&gt;&lt;td&gt; &lt;/td&gt;</v>
      </c>
      <c r="P100" s="6" t="str">
        <f t="shared" si="6"/>
        <v>Jacobson, Lillian Family Stone</v>
      </c>
      <c r="Q100" s="2" t="str">
        <f t="shared" si="7"/>
        <v>&lt;td&gt;&lt;a href="http://iowagravestones.org/gs_view.php?id=468686" Target="GPP"&gt;P&lt;/a&gt;&lt;/td&gt;</v>
      </c>
      <c r="R100" s="2" t="str">
        <f t="shared" si="8"/>
        <v xml:space="preserve">   &lt;td&gt;&lt;/td&gt;</v>
      </c>
      <c r="S100" s="2" t="str">
        <f t="shared" si="9"/>
        <v>&lt;td&gt;&lt;/td&gt;</v>
      </c>
      <c r="T100" s="6" t="s">
        <v>68</v>
      </c>
      <c r="U100" s="52"/>
    </row>
    <row r="101" spans="1:21" x14ac:dyDescent="0.25">
      <c r="A101" s="34"/>
      <c r="B101" s="41" t="s">
        <v>426</v>
      </c>
      <c r="C101" s="41" t="s">
        <v>427</v>
      </c>
      <c r="D101" s="41" t="s">
        <v>428</v>
      </c>
      <c r="E101" s="38" t="s">
        <v>495</v>
      </c>
      <c r="F101" s="3">
        <v>468688</v>
      </c>
      <c r="G101" s="23"/>
      <c r="H101" s="23"/>
      <c r="I101" s="23"/>
      <c r="J101" s="23"/>
      <c r="K101" s="23"/>
      <c r="L101" s="23"/>
      <c r="M101" s="32">
        <v>210869</v>
      </c>
      <c r="O101" s="2" t="str">
        <f t="shared" si="5"/>
        <v>&lt;tr class="style3" &gt;&lt;td&gt;&lt;a href="http://iowawpagraves.org/view.php?id=210869" target="WPA"&gt;W&lt;/a&gt;&lt;/td&gt;&lt;td&gt;&lt;a href="http://iowagravestones.org/gs_view.php?id=468688" Target="GPP"&gt;P&lt;/a&gt;&lt;/td&gt;   &lt;td&gt;&lt;/td&gt;&lt;td&gt;Jacobson, Mother&lt;/td&gt;&lt;td&gt;Feb. 26, 1861&lt;/td&gt;&lt;td&gt;Dec. 23, 1904&lt;/td&gt;&lt;td&gt;  &lt;/td&gt;</v>
      </c>
      <c r="P101" s="6" t="str">
        <f t="shared" si="6"/>
        <v>Jacobson, Mother</v>
      </c>
      <c r="Q101" s="2" t="str">
        <f t="shared" si="7"/>
        <v>&lt;td&gt;&lt;a href="http://iowagravestones.org/gs_view.php?id=468688" Target="GPP"&gt;P&lt;/a&gt;&lt;/td&gt;</v>
      </c>
      <c r="R101" s="2" t="str">
        <f t="shared" si="8"/>
        <v xml:space="preserve">   &lt;td&gt;&lt;/td&gt;</v>
      </c>
      <c r="S101" s="2" t="str">
        <f t="shared" si="9"/>
        <v>&lt;td&gt;&lt;a href="http://iowawpagraves.org/view.php?id=210869" target="WPA"&gt;W&lt;/a&gt;&lt;/td&gt;</v>
      </c>
      <c r="T101" s="6" t="s">
        <v>68</v>
      </c>
      <c r="U101" s="52"/>
    </row>
    <row r="102" spans="1:21" x14ac:dyDescent="0.25">
      <c r="A102" s="34"/>
      <c r="B102" s="41" t="s">
        <v>426</v>
      </c>
      <c r="C102" s="41" t="s">
        <v>72</v>
      </c>
      <c r="D102" s="42" t="s">
        <v>73</v>
      </c>
      <c r="E102" s="38" t="s">
        <v>68</v>
      </c>
      <c r="F102" s="3">
        <v>468857</v>
      </c>
      <c r="G102" s="23"/>
      <c r="H102" s="23"/>
      <c r="I102" s="23"/>
      <c r="J102" s="23"/>
      <c r="K102" s="23"/>
      <c r="L102" s="23"/>
      <c r="M102" s="32">
        <v>210870</v>
      </c>
      <c r="O102" s="2" t="str">
        <f t="shared" si="5"/>
        <v>&lt;tr class="style3" &gt;&lt;td&gt;&lt;a href="http://iowawpagraves.org/view.php?id=210870" target="WPA"&gt;W&lt;/a&gt;&lt;/td&gt;&lt;td&gt;&lt;a href="http://iowagravestones.org/gs_view.php?id=468857" Target="GPP"&gt;P&lt;/a&gt;&lt;/td&gt;   &lt;td&gt;&lt;/td&gt;&lt;td&gt;Jacobson, Mother&lt;/td&gt;&lt;td&gt;Aug 16, 1826&lt;/td&gt;&lt;td&gt;May 29, 1912&lt;/td&gt;&lt;td&gt; &lt;/td&gt;</v>
      </c>
      <c r="P102" s="6" t="str">
        <f t="shared" si="6"/>
        <v>Jacobson, Mother</v>
      </c>
      <c r="Q102" s="2" t="str">
        <f t="shared" si="7"/>
        <v>&lt;td&gt;&lt;a href="http://iowagravestones.org/gs_view.php?id=468857" Target="GPP"&gt;P&lt;/a&gt;&lt;/td&gt;</v>
      </c>
      <c r="R102" s="2" t="str">
        <f t="shared" si="8"/>
        <v xml:space="preserve">   &lt;td&gt;&lt;/td&gt;</v>
      </c>
      <c r="S102" s="2" t="str">
        <f t="shared" si="9"/>
        <v>&lt;td&gt;&lt;a href="http://iowawpagraves.org/view.php?id=210870" target="WPA"&gt;W&lt;/a&gt;&lt;/td&gt;</v>
      </c>
      <c r="T102" s="6" t="s">
        <v>68</v>
      </c>
      <c r="U102" s="52"/>
    </row>
    <row r="103" spans="1:21" x14ac:dyDescent="0.25">
      <c r="A103" s="34"/>
      <c r="B103" s="41" t="s">
        <v>452</v>
      </c>
      <c r="C103" s="41" t="s">
        <v>453</v>
      </c>
      <c r="D103" s="41" t="s">
        <v>454</v>
      </c>
      <c r="E103" s="39"/>
      <c r="F103" s="3">
        <v>468699</v>
      </c>
      <c r="G103" s="23"/>
      <c r="H103" s="23"/>
      <c r="I103" s="23"/>
      <c r="J103" s="23"/>
      <c r="K103" s="23"/>
      <c r="L103" s="23"/>
      <c r="M103" s="32"/>
      <c r="O103" s="2" t="str">
        <f t="shared" si="5"/>
        <v>&lt;tr class="style3" &gt;&lt;td&gt;&lt;/td&gt;&lt;td&gt;&lt;a href="http://iowagravestones.org/gs_view.php?id=468699" Target="GPP"&gt;P&lt;/a&gt;&lt;/td&gt;   &lt;td&gt;&lt;/td&gt;&lt;td&gt;Johnson, Albert B&lt;/td&gt;&lt;td&gt;Sept. 10, 1896&lt;/td&gt;&lt;td&gt;Nov. 27, 1965&lt;/td&gt;&lt;td&gt;&lt;/td&gt;</v>
      </c>
      <c r="P103" s="6" t="str">
        <f t="shared" si="6"/>
        <v>Johnson, Albert B</v>
      </c>
      <c r="Q103" s="2" t="str">
        <f t="shared" si="7"/>
        <v>&lt;td&gt;&lt;a href="http://iowagravestones.org/gs_view.php?id=468699" Target="GPP"&gt;P&lt;/a&gt;&lt;/td&gt;</v>
      </c>
      <c r="R103" s="2" t="str">
        <f t="shared" si="8"/>
        <v xml:space="preserve">   &lt;td&gt;&lt;/td&gt;</v>
      </c>
      <c r="S103" s="2" t="str">
        <f t="shared" si="9"/>
        <v>&lt;td&gt;&lt;/td&gt;</v>
      </c>
      <c r="T103" s="6" t="s">
        <v>68</v>
      </c>
      <c r="U103" s="52"/>
    </row>
    <row r="104" spans="1:21" ht="15.75" x14ac:dyDescent="0.25">
      <c r="A104" s="33" t="s">
        <v>170</v>
      </c>
      <c r="B104" s="35" t="s">
        <v>25</v>
      </c>
      <c r="C104" s="37" t="s">
        <v>6</v>
      </c>
      <c r="D104" s="37" t="s">
        <v>7</v>
      </c>
      <c r="E104" s="26" t="s">
        <v>8</v>
      </c>
      <c r="F104" s="24"/>
      <c r="G104" s="24"/>
      <c r="H104" s="24"/>
      <c r="I104" s="24"/>
      <c r="J104" s="24"/>
      <c r="K104" s="24"/>
      <c r="L104" s="24"/>
      <c r="M104" s="32" t="s">
        <v>14</v>
      </c>
      <c r="O104" s="2" t="str">
        <f t="shared" si="5"/>
        <v>&lt;tr class="style2" &gt;&lt;td&gt;W&lt;/td&gt;&lt;td&gt;P&lt;/td&gt;&lt;td&gt;O&lt;/td&gt;&lt;td &gt;Surnames Starting with K&lt;/td&gt;&lt;td&gt;Birth Date&lt;/td&gt;&lt;td&gt;Death Date&lt;/td&gt;&lt;td&gt;Notes&lt;/td&gt;</v>
      </c>
      <c r="P104" s="6" t="str">
        <f t="shared" si="6"/>
        <v>Kaaa                            Names</v>
      </c>
      <c r="Q104" s="2" t="str">
        <f t="shared" si="7"/>
        <v>&lt;td&gt;&lt;/td&gt;</v>
      </c>
      <c r="R104" s="2" t="str">
        <f t="shared" si="8"/>
        <v xml:space="preserve">   &lt;td&gt;&lt;/td&gt;</v>
      </c>
      <c r="S104" s="2" t="str">
        <f t="shared" si="9"/>
        <v>&lt;td&gt;&lt;/td&gt;</v>
      </c>
      <c r="T104" s="6" t="s">
        <v>68</v>
      </c>
      <c r="U104" s="52"/>
    </row>
    <row r="105" spans="1:21" x14ac:dyDescent="0.25">
      <c r="A105" s="34"/>
      <c r="B105" s="41" t="s">
        <v>329</v>
      </c>
      <c r="C105" s="41" t="s">
        <v>330</v>
      </c>
      <c r="D105" s="41" t="s">
        <v>331</v>
      </c>
      <c r="E105" s="39"/>
      <c r="F105" s="3">
        <v>468810</v>
      </c>
      <c r="G105" s="23"/>
      <c r="H105" s="23"/>
      <c r="I105" s="23"/>
      <c r="J105" s="23"/>
      <c r="K105" s="23"/>
      <c r="L105" s="23"/>
      <c r="M105" s="32"/>
      <c r="O105" s="2" t="str">
        <f t="shared" si="5"/>
        <v>&lt;tr class="style3" &gt;&lt;td&gt;&lt;/td&gt;&lt;td&gt;&lt;a href="http://iowagravestones.org/gs_view.php?id=468810" Target="GPP"&gt;P&lt;/a&gt;&lt;/td&gt;   &lt;td&gt;&lt;/td&gt;&lt;td&gt;Kittelson, Anne G.&lt;/td&gt;&lt;td&gt;Mar 3, 1843&lt;/td&gt;&lt;td&gt;Feb 24, 1872&lt;/td&gt;&lt;td&gt;&lt;/td&gt;</v>
      </c>
      <c r="P105" s="6" t="str">
        <f t="shared" si="6"/>
        <v>Kittelson, Anne G.</v>
      </c>
      <c r="Q105" s="2" t="str">
        <f t="shared" si="7"/>
        <v>&lt;td&gt;&lt;a href="http://iowagravestones.org/gs_view.php?id=468810" Target="GPP"&gt;P&lt;/a&gt;&lt;/td&gt;</v>
      </c>
      <c r="R105" s="2" t="str">
        <f t="shared" si="8"/>
        <v xml:space="preserve">   &lt;td&gt;&lt;/td&gt;</v>
      </c>
      <c r="S105" s="2" t="str">
        <f t="shared" si="9"/>
        <v>&lt;td&gt;&lt;/td&gt;</v>
      </c>
      <c r="T105" s="6" t="s">
        <v>68</v>
      </c>
      <c r="U105" s="52"/>
    </row>
    <row r="106" spans="1:21" x14ac:dyDescent="0.25">
      <c r="A106" s="34"/>
      <c r="B106" s="41" t="s">
        <v>203</v>
      </c>
      <c r="C106" s="42" t="s">
        <v>204</v>
      </c>
      <c r="D106" s="42" t="s">
        <v>205</v>
      </c>
      <c r="E106" s="39" t="s">
        <v>68</v>
      </c>
      <c r="F106" s="3">
        <v>468724</v>
      </c>
      <c r="G106" s="23"/>
      <c r="H106" s="23"/>
      <c r="I106" s="23"/>
      <c r="J106" s="23"/>
      <c r="K106" s="23"/>
      <c r="L106" s="23"/>
      <c r="M106" s="32"/>
      <c r="O106" s="2" t="str">
        <f t="shared" si="5"/>
        <v>&lt;tr class="style3" &gt;&lt;td&gt;&lt;/td&gt;&lt;td&gt;&lt;a href="http://iowagravestones.org/gs_view.php?id=468724" Target="GPP"&gt;P&lt;/a&gt;&lt;/td&gt;   &lt;td&gt;&lt;/td&gt;&lt;td&gt;Kittelson, Charles&lt;/td&gt;&lt;td&gt;1889&lt;/td&gt;&lt;td&gt;1947&lt;/td&gt;&lt;td&gt; &lt;/td&gt;</v>
      </c>
      <c r="P106" s="6" t="str">
        <f t="shared" si="6"/>
        <v>Kittelson, Charles</v>
      </c>
      <c r="Q106" s="2" t="str">
        <f t="shared" si="7"/>
        <v>&lt;td&gt;&lt;a href="http://iowagravestones.org/gs_view.php?id=468724" Target="GPP"&gt;P&lt;/a&gt;&lt;/td&gt;</v>
      </c>
      <c r="R106" s="2" t="str">
        <f t="shared" si="8"/>
        <v xml:space="preserve">   &lt;td&gt;&lt;/td&gt;</v>
      </c>
      <c r="S106" s="2" t="str">
        <f t="shared" si="9"/>
        <v>&lt;td&gt;&lt;/td&gt;</v>
      </c>
      <c r="T106" s="6" t="s">
        <v>68</v>
      </c>
      <c r="U106" s="52"/>
    </row>
    <row r="107" spans="1:21" x14ac:dyDescent="0.25">
      <c r="A107" s="34"/>
      <c r="B107" s="41" t="s">
        <v>206</v>
      </c>
      <c r="C107" s="42" t="s">
        <v>207</v>
      </c>
      <c r="D107" s="42" t="s">
        <v>99</v>
      </c>
      <c r="E107" s="40"/>
      <c r="F107" s="3">
        <v>468725</v>
      </c>
      <c r="G107" s="23"/>
      <c r="H107" s="23"/>
      <c r="I107" s="23"/>
      <c r="J107" s="23"/>
      <c r="K107" s="23"/>
      <c r="L107" s="23"/>
      <c r="M107" s="32"/>
      <c r="O107" s="2" t="str">
        <f t="shared" si="5"/>
        <v>&lt;tr class="style3" &gt;&lt;td&gt;&lt;/td&gt;&lt;td&gt;&lt;a href="http://iowagravestones.org/gs_view.php?id=468725" Target="GPP"&gt;P&lt;/a&gt;&lt;/td&gt;   &lt;td&gt;&lt;/td&gt;&lt;td&gt;Kittelson, Christina&lt;/td&gt;&lt;td&gt;1857&lt;/td&gt;&lt;td&gt;1933&lt;/td&gt;&lt;td&gt;&lt;/td&gt;</v>
      </c>
      <c r="P107" s="6" t="str">
        <f t="shared" si="6"/>
        <v>Kittelson, Christina</v>
      </c>
      <c r="Q107" s="2" t="str">
        <f t="shared" si="7"/>
        <v>&lt;td&gt;&lt;a href="http://iowagravestones.org/gs_view.php?id=468725" Target="GPP"&gt;P&lt;/a&gt;&lt;/td&gt;</v>
      </c>
      <c r="R107" s="2" t="str">
        <f t="shared" si="8"/>
        <v xml:space="preserve">   &lt;td&gt;&lt;/td&gt;</v>
      </c>
      <c r="S107" s="2" t="str">
        <f t="shared" si="9"/>
        <v>&lt;td&gt;&lt;/td&gt;</v>
      </c>
      <c r="T107" s="6" t="s">
        <v>68</v>
      </c>
      <c r="U107" s="52"/>
    </row>
    <row r="108" spans="1:21" x14ac:dyDescent="0.25">
      <c r="A108" s="34"/>
      <c r="B108" s="41" t="s">
        <v>332</v>
      </c>
      <c r="C108" s="42" t="s">
        <v>93</v>
      </c>
      <c r="D108" s="41" t="s">
        <v>333</v>
      </c>
      <c r="E108" s="38" t="s">
        <v>14</v>
      </c>
      <c r="F108" s="3">
        <v>468811</v>
      </c>
      <c r="G108" s="23"/>
      <c r="H108" s="23"/>
      <c r="I108" s="23"/>
      <c r="J108" s="23"/>
      <c r="K108" s="23"/>
      <c r="L108" s="23"/>
      <c r="M108" s="32">
        <v>211314</v>
      </c>
      <c r="O108" s="2" t="str">
        <f t="shared" si="5"/>
        <v>&lt;tr class="style3" &gt;&lt;td&gt;&lt;a href="http://iowawpagraves.org/view.php?id=211314" target="WPA"&gt;W&lt;/a&gt;&lt;/td&gt;&lt;td&gt;&lt;a href="http://iowagravestones.org/gs_view.php?id=468811" Target="GPP"&gt;P&lt;/a&gt;&lt;/td&gt;   &lt;td&gt;&lt;/td&gt;&lt;td&gt;Kittelson, Gro&lt;/td&gt;&lt;td&gt;1814&lt;/td&gt;&lt;td&gt;June 14, 1877&lt;/td&gt;&lt;td&gt;&lt;/td&gt;</v>
      </c>
      <c r="P108" s="6" t="str">
        <f t="shared" si="6"/>
        <v>Kittelson, Gro</v>
      </c>
      <c r="Q108" s="2" t="str">
        <f t="shared" si="7"/>
        <v>&lt;td&gt;&lt;a href="http://iowagravestones.org/gs_view.php?id=468811" Target="GPP"&gt;P&lt;/a&gt;&lt;/td&gt;</v>
      </c>
      <c r="R108" s="2" t="str">
        <f t="shared" si="8"/>
        <v xml:space="preserve">   &lt;td&gt;&lt;/td&gt;</v>
      </c>
      <c r="S108" s="2" t="str">
        <f t="shared" si="9"/>
        <v>&lt;td&gt;&lt;a href="http://iowawpagraves.org/view.php?id=211314" target="WPA"&gt;W&lt;/a&gt;&lt;/td&gt;</v>
      </c>
      <c r="T108" s="6" t="s">
        <v>68</v>
      </c>
      <c r="U108" s="52"/>
    </row>
    <row r="109" spans="1:21" x14ac:dyDescent="0.25">
      <c r="A109" s="34"/>
      <c r="B109" s="41" t="s">
        <v>334</v>
      </c>
      <c r="C109" s="42" t="s">
        <v>95</v>
      </c>
      <c r="D109" s="42" t="s">
        <v>94</v>
      </c>
      <c r="E109" s="38" t="s">
        <v>14</v>
      </c>
      <c r="F109" s="3">
        <v>468813</v>
      </c>
      <c r="G109" s="23"/>
      <c r="H109" s="23"/>
      <c r="I109" s="23"/>
      <c r="J109" s="23"/>
      <c r="K109" s="23"/>
      <c r="L109" s="23"/>
      <c r="M109" s="32">
        <v>211315</v>
      </c>
      <c r="O109" s="2" t="str">
        <f t="shared" si="5"/>
        <v>&lt;tr class="style3" &gt;&lt;td&gt;&lt;a href="http://iowawpagraves.org/view.php?id=211315" target="WPA"&gt;W&lt;/a&gt;&lt;/td&gt;&lt;td&gt;&lt;a href="http://iowagravestones.org/gs_view.php?id=468813" Target="GPP"&gt;P&lt;/a&gt;&lt;/td&gt;   &lt;td&gt;&lt;/td&gt;&lt;td&gt;Kittelson, Gunder&lt;/td&gt;&lt;td&gt;1813&lt;/td&gt;&lt;td&gt;1877&lt;/td&gt;&lt;td&gt;&lt;/td&gt;</v>
      </c>
      <c r="P109" s="6" t="str">
        <f t="shared" si="6"/>
        <v>Kittelson, Gunder</v>
      </c>
      <c r="Q109" s="2" t="str">
        <f t="shared" si="7"/>
        <v>&lt;td&gt;&lt;a href="http://iowagravestones.org/gs_view.php?id=468813" Target="GPP"&gt;P&lt;/a&gt;&lt;/td&gt;</v>
      </c>
      <c r="R109" s="2" t="str">
        <f t="shared" si="8"/>
        <v xml:space="preserve">   &lt;td&gt;&lt;/td&gt;</v>
      </c>
      <c r="S109" s="2" t="str">
        <f t="shared" si="9"/>
        <v>&lt;td&gt;&lt;a href="http://iowawpagraves.org/view.php?id=211315" target="WPA"&gt;W&lt;/a&gt;&lt;/td&gt;</v>
      </c>
      <c r="T109" s="6" t="s">
        <v>68</v>
      </c>
      <c r="U109" s="52"/>
    </row>
    <row r="110" spans="1:21" x14ac:dyDescent="0.25">
      <c r="A110" s="34"/>
      <c r="B110" s="41" t="s">
        <v>349</v>
      </c>
      <c r="C110" s="42" t="s">
        <v>81</v>
      </c>
      <c r="D110" s="42" t="s">
        <v>96</v>
      </c>
      <c r="E110" s="38" t="s">
        <v>68</v>
      </c>
      <c r="F110" s="3">
        <v>468832</v>
      </c>
      <c r="G110" s="23"/>
      <c r="H110" s="23"/>
      <c r="I110" s="23"/>
      <c r="J110" s="23"/>
      <c r="K110" s="23"/>
      <c r="L110" s="23"/>
      <c r="M110" s="32">
        <v>211317</v>
      </c>
      <c r="O110" s="2" t="str">
        <f t="shared" si="5"/>
        <v>&lt;tr class="style3" &gt;&lt;td&gt;&lt;a href="http://iowawpagraves.org/view.php?id=211317" target="WPA"&gt;W&lt;/a&gt;&lt;/td&gt;&lt;td&gt;&lt;a href="http://iowagravestones.org/gs_view.php?id=468832" Target="GPP"&gt;P&lt;/a&gt;&lt;/td&gt;   &lt;td&gt;&lt;/td&gt;&lt;td&gt;Kittelson, Ole K&lt;/td&gt;&lt;td&gt;1819&lt;/td&gt;&lt;td&gt;1896&lt;/td&gt;&lt;td&gt; &lt;/td&gt;</v>
      </c>
      <c r="P110" s="6" t="str">
        <f t="shared" si="6"/>
        <v>Kittelson, Ole K</v>
      </c>
      <c r="Q110" s="2" t="str">
        <f t="shared" si="7"/>
        <v>&lt;td&gt;&lt;a href="http://iowagravestones.org/gs_view.php?id=468832" Target="GPP"&gt;P&lt;/a&gt;&lt;/td&gt;</v>
      </c>
      <c r="R110" s="2" t="str">
        <f t="shared" si="8"/>
        <v xml:space="preserve">   &lt;td&gt;&lt;/td&gt;</v>
      </c>
      <c r="S110" s="2" t="str">
        <f t="shared" si="9"/>
        <v>&lt;td&gt;&lt;a href="http://iowawpagraves.org/view.php?id=211317" target="WPA"&gt;W&lt;/a&gt;&lt;/td&gt;</v>
      </c>
      <c r="T110" s="6" t="s">
        <v>68</v>
      </c>
      <c r="U110" s="52"/>
    </row>
    <row r="111" spans="1:21" x14ac:dyDescent="0.25">
      <c r="A111" s="34"/>
      <c r="B111" s="41" t="s">
        <v>208</v>
      </c>
      <c r="C111" s="42" t="s">
        <v>70</v>
      </c>
      <c r="D111" s="42" t="s">
        <v>209</v>
      </c>
      <c r="E111" s="40"/>
      <c r="F111" s="3">
        <v>468726</v>
      </c>
      <c r="G111" s="23"/>
      <c r="H111" s="23"/>
      <c r="I111" s="23"/>
      <c r="J111" s="23"/>
      <c r="K111" s="23"/>
      <c r="L111" s="23"/>
      <c r="M111" s="32"/>
      <c r="O111" s="2" t="str">
        <f t="shared" si="5"/>
        <v>&lt;tr class="style3" &gt;&lt;td&gt;&lt;/td&gt;&lt;td&gt;&lt;a href="http://iowagravestones.org/gs_view.php?id=468726" Target="GPP"&gt;P&lt;/a&gt;&lt;/td&gt;   &lt;td&gt;&lt;/td&gt;&lt;td&gt;Kittelson, Thomas&lt;/td&gt;&lt;td&gt;1861&lt;/td&gt;&lt;td&gt;1945&lt;/td&gt;&lt;td&gt;&lt;/td&gt;</v>
      </c>
      <c r="P111" s="6" t="str">
        <f t="shared" si="6"/>
        <v>Kittelson, Thomas</v>
      </c>
      <c r="Q111" s="2" t="str">
        <f t="shared" si="7"/>
        <v>&lt;td&gt;&lt;a href="http://iowagravestones.org/gs_view.php?id=468726" Target="GPP"&gt;P&lt;/a&gt;&lt;/td&gt;</v>
      </c>
      <c r="R111" s="2" t="str">
        <f t="shared" si="8"/>
        <v xml:space="preserve">   &lt;td&gt;&lt;/td&gt;</v>
      </c>
      <c r="S111" s="2" t="str">
        <f t="shared" si="9"/>
        <v>&lt;td&gt;&lt;/td&gt;</v>
      </c>
      <c r="T111" s="6" t="s">
        <v>68</v>
      </c>
      <c r="U111" s="52"/>
    </row>
    <row r="112" spans="1:21" x14ac:dyDescent="0.25">
      <c r="A112" s="34"/>
      <c r="B112" s="41" t="s">
        <v>347</v>
      </c>
      <c r="C112" s="42" t="s">
        <v>78</v>
      </c>
      <c r="D112" s="41" t="s">
        <v>348</v>
      </c>
      <c r="E112" s="39"/>
      <c r="F112" s="3">
        <v>468829</v>
      </c>
      <c r="G112" s="23"/>
      <c r="H112" s="23"/>
      <c r="I112" s="23"/>
      <c r="J112" s="23"/>
      <c r="K112" s="23"/>
      <c r="L112" s="23"/>
      <c r="M112" s="32"/>
      <c r="O112" s="2" t="str">
        <f t="shared" si="5"/>
        <v>&lt;tr class="style3" &gt;&lt;td&gt;&lt;/td&gt;&lt;td&gt;&lt;a href="http://iowagravestones.org/gs_view.php?id=468829" Target="GPP"&gt;P&lt;/a&gt;&lt;/td&gt;   &lt;td&gt;&lt;/td&gt;&lt;td&gt;Kittelson, Turi (Torgerson)&lt;/td&gt;&lt;td&gt;1832&lt;/td&gt;&lt;td&gt;Jan 15, 1881&lt;/td&gt;&lt;td&gt;&lt;/td&gt;</v>
      </c>
      <c r="P112" s="6" t="str">
        <f t="shared" si="6"/>
        <v>Kittelson, Turi (Torgerson)</v>
      </c>
      <c r="Q112" s="2" t="str">
        <f t="shared" si="7"/>
        <v>&lt;td&gt;&lt;a href="http://iowagravestones.org/gs_view.php?id=468829" Target="GPP"&gt;P&lt;/a&gt;&lt;/td&gt;</v>
      </c>
      <c r="R112" s="2" t="str">
        <f t="shared" si="8"/>
        <v xml:space="preserve">   &lt;td&gt;&lt;/td&gt;</v>
      </c>
      <c r="S112" s="2" t="str">
        <f t="shared" si="9"/>
        <v>&lt;td&gt;&lt;/td&gt;</v>
      </c>
      <c r="T112" s="6" t="s">
        <v>68</v>
      </c>
      <c r="U112" s="52"/>
    </row>
    <row r="113" spans="1:21" x14ac:dyDescent="0.25">
      <c r="A113" s="34"/>
      <c r="B113" s="41" t="s">
        <v>384</v>
      </c>
      <c r="C113" s="42" t="s">
        <v>101</v>
      </c>
      <c r="D113" s="42" t="s">
        <v>385</v>
      </c>
      <c r="E113" s="39" t="s">
        <v>68</v>
      </c>
      <c r="F113" s="3">
        <v>468852</v>
      </c>
      <c r="G113" s="23"/>
      <c r="H113" s="23"/>
      <c r="I113" s="23"/>
      <c r="J113" s="23"/>
      <c r="K113" s="23"/>
      <c r="L113" s="23"/>
      <c r="M113" s="32"/>
      <c r="O113" s="2" t="str">
        <f t="shared" si="5"/>
        <v>&lt;tr class="style3" &gt;&lt;td&gt;&lt;/td&gt;&lt;td&gt;&lt;a href="http://iowagravestones.org/gs_view.php?id=468852" Target="GPP"&gt;P&lt;/a&gt;&lt;/td&gt;   &lt;td&gt;&lt;/td&gt;&lt;td&gt;La Velle, Sara (Sanderson)&lt;/td&gt;&lt;td&gt;1899&lt;/td&gt;&lt;td&gt;1993&lt;/td&gt;&lt;td&gt; &lt;/td&gt;</v>
      </c>
      <c r="P113" s="6" t="str">
        <f t="shared" si="6"/>
        <v>La Velle, Sara (Sanderson)</v>
      </c>
      <c r="Q113" s="2" t="str">
        <f t="shared" si="7"/>
        <v>&lt;td&gt;&lt;a href="http://iowagravestones.org/gs_view.php?id=468852" Target="GPP"&gt;P&lt;/a&gt;&lt;/td&gt;</v>
      </c>
      <c r="R113" s="2" t="str">
        <f t="shared" si="8"/>
        <v xml:space="preserve">   &lt;td&gt;&lt;/td&gt;</v>
      </c>
      <c r="S113" s="2" t="str">
        <f t="shared" si="9"/>
        <v>&lt;td&gt;&lt;/td&gt;</v>
      </c>
      <c r="T113" s="6" t="s">
        <v>68</v>
      </c>
      <c r="U113" s="52"/>
    </row>
    <row r="114" spans="1:21" ht="15.75" x14ac:dyDescent="0.25">
      <c r="A114" s="33" t="s">
        <v>170</v>
      </c>
      <c r="B114" s="35" t="s">
        <v>26</v>
      </c>
      <c r="C114" s="37" t="s">
        <v>6</v>
      </c>
      <c r="D114" s="37" t="s">
        <v>7</v>
      </c>
      <c r="E114" s="26" t="s">
        <v>8</v>
      </c>
      <c r="F114" s="24"/>
      <c r="G114" s="24"/>
      <c r="H114" s="24"/>
      <c r="I114" s="24"/>
      <c r="J114" s="24"/>
      <c r="K114" s="24"/>
      <c r="L114" s="24"/>
      <c r="M114" s="32" t="s">
        <v>14</v>
      </c>
      <c r="O114" s="2" t="str">
        <f t="shared" si="5"/>
        <v>&lt;tr class="style2" &gt;&lt;td&gt;W&lt;/td&gt;&lt;td&gt;P&lt;/td&gt;&lt;td&gt;O&lt;/td&gt;&lt;td &gt;Surnames Starting with L&lt;/td&gt;&lt;td&gt;Birth Date&lt;/td&gt;&lt;td&gt;Death Date&lt;/td&gt;&lt;td&gt;Notes&lt;/td&gt;</v>
      </c>
      <c r="P114" s="6" t="str">
        <f t="shared" si="6"/>
        <v>Laaa                            Names</v>
      </c>
      <c r="Q114" s="2" t="str">
        <f t="shared" si="7"/>
        <v>&lt;td&gt;&lt;/td&gt;</v>
      </c>
      <c r="R114" s="2" t="str">
        <f t="shared" si="8"/>
        <v xml:space="preserve">   &lt;td&gt;&lt;/td&gt;</v>
      </c>
      <c r="S114" s="2" t="str">
        <f t="shared" si="9"/>
        <v>&lt;td&gt;&lt;/td&gt;</v>
      </c>
      <c r="T114" s="6" t="s">
        <v>68</v>
      </c>
      <c r="U114" s="52"/>
    </row>
    <row r="115" spans="1:21" ht="15.75" x14ac:dyDescent="0.25">
      <c r="A115" s="33" t="s">
        <v>170</v>
      </c>
      <c r="B115" s="35" t="s">
        <v>27</v>
      </c>
      <c r="C115" s="37" t="s">
        <v>6</v>
      </c>
      <c r="D115" s="37" t="s">
        <v>7</v>
      </c>
      <c r="E115" s="26" t="s">
        <v>8</v>
      </c>
      <c r="F115" s="24"/>
      <c r="G115" s="24"/>
      <c r="H115" s="24"/>
      <c r="I115" s="24"/>
      <c r="J115" s="24"/>
      <c r="K115" s="24"/>
      <c r="L115" s="24"/>
      <c r="M115" s="32" t="s">
        <v>14</v>
      </c>
      <c r="O115" s="2" t="str">
        <f t="shared" si="5"/>
        <v>&lt;tr class="style2" &gt;&lt;td&gt;W&lt;/td&gt;&lt;td&gt;P&lt;/td&gt;&lt;td&gt;O&lt;/td&gt;&lt;td &gt;Surnames Starting with M&lt;/td&gt;&lt;td&gt;Birth Date&lt;/td&gt;&lt;td&gt;Death Date&lt;/td&gt;&lt;td&gt;Notes&lt;/td&gt;</v>
      </c>
      <c r="P115" s="6" t="str">
        <f t="shared" si="6"/>
        <v>Maaa                            Names</v>
      </c>
      <c r="Q115" s="2" t="str">
        <f t="shared" si="7"/>
        <v>&lt;td&gt;&lt;/td&gt;</v>
      </c>
      <c r="R115" s="2" t="str">
        <f t="shared" si="8"/>
        <v xml:space="preserve">   &lt;td&gt;&lt;/td&gt;</v>
      </c>
      <c r="S115" s="2" t="str">
        <f t="shared" si="9"/>
        <v>&lt;td&gt;&lt;/td&gt;</v>
      </c>
      <c r="T115" s="6" t="s">
        <v>68</v>
      </c>
      <c r="U115" s="52"/>
    </row>
    <row r="116" spans="1:21" x14ac:dyDescent="0.25">
      <c r="A116" s="34"/>
      <c r="B116" s="41" t="s">
        <v>434</v>
      </c>
      <c r="C116" s="42" t="s">
        <v>435</v>
      </c>
      <c r="D116" s="42" t="s">
        <v>436</v>
      </c>
      <c r="E116" s="39" t="s">
        <v>68</v>
      </c>
      <c r="F116" s="3">
        <v>468691</v>
      </c>
      <c r="G116" s="23"/>
      <c r="H116" s="23"/>
      <c r="I116" s="23"/>
      <c r="J116" s="23"/>
      <c r="K116" s="23"/>
      <c r="L116" s="23"/>
      <c r="M116" s="32"/>
      <c r="O116" s="2" t="str">
        <f t="shared" si="5"/>
        <v>&lt;tr class="style3" &gt;&lt;td&gt;&lt;/td&gt;&lt;td&gt;&lt;a href="http://iowagravestones.org/gs_view.php?id=468691" Target="GPP"&gt;P&lt;/a&gt;&lt;/td&gt;   &lt;td&gt;&lt;/td&gt;&lt;td&gt;Macal, Jeanette&lt;/td&gt;&lt;td&gt;1826&lt;/td&gt;&lt;td&gt;1925&lt;/td&gt;&lt;td&gt; &lt;/td&gt;</v>
      </c>
      <c r="P116" s="6" t="str">
        <f t="shared" si="6"/>
        <v>Macal, Jeanette</v>
      </c>
      <c r="Q116" s="2" t="str">
        <f t="shared" si="7"/>
        <v>&lt;td&gt;&lt;a href="http://iowagravestones.org/gs_view.php?id=468691" Target="GPP"&gt;P&lt;/a&gt;&lt;/td&gt;</v>
      </c>
      <c r="R116" s="2" t="str">
        <f t="shared" si="8"/>
        <v xml:space="preserve">   &lt;td&gt;&lt;/td&gt;</v>
      </c>
      <c r="S116" s="2" t="str">
        <f t="shared" si="9"/>
        <v>&lt;td&gt;&lt;/td&gt;</v>
      </c>
      <c r="T116" s="6" t="s">
        <v>68</v>
      </c>
      <c r="U116" s="52"/>
    </row>
    <row r="117" spans="1:21" x14ac:dyDescent="0.25">
      <c r="A117" s="34"/>
      <c r="B117" s="41" t="s">
        <v>444</v>
      </c>
      <c r="C117" s="42" t="s">
        <v>265</v>
      </c>
      <c r="D117" s="42" t="s">
        <v>445</v>
      </c>
      <c r="E117" s="39" t="s">
        <v>68</v>
      </c>
      <c r="F117" s="3">
        <v>468696</v>
      </c>
      <c r="G117" s="23"/>
      <c r="H117" s="23"/>
      <c r="I117" s="23"/>
      <c r="J117" s="23"/>
      <c r="K117" s="23"/>
      <c r="L117" s="23"/>
      <c r="M117" s="32"/>
      <c r="O117" s="2" t="str">
        <f t="shared" si="5"/>
        <v>&lt;tr class="style3" &gt;&lt;td&gt;&lt;/td&gt;&lt;td&gt;&lt;a href="http://iowagravestones.org/gs_view.php?id=468696" Target="GPP"&gt;P&lt;/a&gt;&lt;/td&gt;   &lt;td&gt;&lt;/td&gt;&lt;td&gt;Macal, Rose M&lt;/td&gt;&lt;td&gt;1898&lt;/td&gt;&lt;td&gt;1984&lt;/td&gt;&lt;td&gt; &lt;/td&gt;</v>
      </c>
      <c r="P117" s="6" t="str">
        <f t="shared" si="6"/>
        <v>Macal, Rose M</v>
      </c>
      <c r="Q117" s="2" t="str">
        <f t="shared" si="7"/>
        <v>&lt;td&gt;&lt;a href="http://iowagravestones.org/gs_view.php?id=468696" Target="GPP"&gt;P&lt;/a&gt;&lt;/td&gt;</v>
      </c>
      <c r="R117" s="2" t="str">
        <f t="shared" si="8"/>
        <v xml:space="preserve">   &lt;td&gt;&lt;/td&gt;</v>
      </c>
      <c r="S117" s="2" t="str">
        <f t="shared" si="9"/>
        <v>&lt;td&gt;&lt;/td&gt;</v>
      </c>
      <c r="T117" s="6" t="s">
        <v>68</v>
      </c>
      <c r="U117" s="52"/>
    </row>
    <row r="118" spans="1:21" x14ac:dyDescent="0.25">
      <c r="A118" s="34"/>
      <c r="B118" s="41" t="s">
        <v>443</v>
      </c>
      <c r="C118" s="42" t="s">
        <v>75</v>
      </c>
      <c r="D118" s="42" t="s">
        <v>76</v>
      </c>
      <c r="E118" s="38" t="s">
        <v>14</v>
      </c>
      <c r="F118" s="3">
        <v>468695</v>
      </c>
      <c r="G118" s="23"/>
      <c r="H118" s="23"/>
      <c r="I118" s="23"/>
      <c r="J118" s="23"/>
      <c r="K118" s="23"/>
      <c r="L118" s="23"/>
      <c r="M118" s="32">
        <v>212660</v>
      </c>
      <c r="O118" s="2" t="str">
        <f t="shared" si="5"/>
        <v>&lt;tr class="style3" &gt;&lt;td&gt;&lt;a href="http://iowawpagraves.org/view.php?id=212660" target="WPA"&gt;W&lt;/a&gt;&lt;/td&gt;&lt;td&gt;&lt;a href="http://iowagravestones.org/gs_view.php?id=468695" Target="GPP"&gt;P&lt;/a&gt;&lt;/td&gt;   &lt;td&gt;&lt;/td&gt;&lt;td&gt;Macal, William&lt;/td&gt;&lt;td&gt;1895&lt;/td&gt;&lt;td&gt;1934&lt;/td&gt;&lt;td&gt;&lt;/td&gt;</v>
      </c>
      <c r="P118" s="6" t="str">
        <f t="shared" si="6"/>
        <v>Macal, William</v>
      </c>
      <c r="Q118" s="2" t="str">
        <f t="shared" si="7"/>
        <v>&lt;td&gt;&lt;a href="http://iowagravestones.org/gs_view.php?id=468695" Target="GPP"&gt;P&lt;/a&gt;&lt;/td&gt;</v>
      </c>
      <c r="R118" s="2" t="str">
        <f t="shared" si="8"/>
        <v xml:space="preserve">   &lt;td&gt;&lt;/td&gt;</v>
      </c>
      <c r="S118" s="2" t="str">
        <f t="shared" si="9"/>
        <v>&lt;td&gt;&lt;a href="http://iowawpagraves.org/view.php?id=212660" target="WPA"&gt;W&lt;/a&gt;&lt;/td&gt;</v>
      </c>
      <c r="T118" s="6" t="s">
        <v>68</v>
      </c>
      <c r="U118" s="52"/>
    </row>
    <row r="119" spans="1:21" x14ac:dyDescent="0.25">
      <c r="A119" s="34"/>
      <c r="B119" s="41" t="s">
        <v>442</v>
      </c>
      <c r="C119" s="41"/>
      <c r="D119" s="41"/>
      <c r="E119" s="39"/>
      <c r="F119" s="3">
        <v>468694</v>
      </c>
      <c r="G119" s="23"/>
      <c r="H119" s="23"/>
      <c r="I119" s="23"/>
      <c r="J119" s="23"/>
      <c r="K119" s="23"/>
      <c r="L119" s="23"/>
      <c r="M119" s="32"/>
      <c r="O119" s="2" t="str">
        <f t="shared" si="5"/>
        <v>&lt;tr class="style3" &gt;&lt;td&gt;&lt;/td&gt;&lt;td&gt;&lt;a href="http://iowagravestones.org/gs_view.php?id=468694" Target="GPP"&gt;P&lt;/a&gt;&lt;/td&gt;   &lt;td&gt;&lt;/td&gt;&lt;td&gt;Macal, William Family Stone&lt;/td&gt;&lt;td&gt;&lt;/td&gt;&lt;td&gt;&lt;/td&gt;&lt;td&gt;&lt;/td&gt;</v>
      </c>
      <c r="P119" s="6" t="str">
        <f t="shared" si="6"/>
        <v>Macal, William Family Stone</v>
      </c>
      <c r="Q119" s="2" t="str">
        <f t="shared" si="7"/>
        <v>&lt;td&gt;&lt;a href="http://iowagravestones.org/gs_view.php?id=468694" Target="GPP"&gt;P&lt;/a&gt;&lt;/td&gt;</v>
      </c>
      <c r="R119" s="2" t="str">
        <f t="shared" si="8"/>
        <v xml:space="preserve">   &lt;td&gt;&lt;/td&gt;</v>
      </c>
      <c r="S119" s="2" t="str">
        <f t="shared" si="9"/>
        <v>&lt;td&gt;&lt;/td&gt;</v>
      </c>
      <c r="T119" s="6" t="s">
        <v>68</v>
      </c>
      <c r="U119" s="52"/>
    </row>
    <row r="120" spans="1:21" x14ac:dyDescent="0.25">
      <c r="A120" s="34"/>
      <c r="B120" s="41" t="s">
        <v>439</v>
      </c>
      <c r="C120" s="41" t="s">
        <v>440</v>
      </c>
      <c r="D120" s="41" t="s">
        <v>441</v>
      </c>
      <c r="E120" s="39" t="s">
        <v>68</v>
      </c>
      <c r="F120" s="3">
        <v>468693</v>
      </c>
      <c r="G120" s="23"/>
      <c r="H120" s="23"/>
      <c r="I120" s="23"/>
      <c r="J120" s="23"/>
      <c r="K120" s="23"/>
      <c r="L120" s="23"/>
      <c r="M120" s="32"/>
      <c r="O120" s="2" t="str">
        <f t="shared" si="5"/>
        <v>&lt;tr class="style3" &gt;&lt;td&gt;&lt;/td&gt;&lt;td&gt;&lt;a href="http://iowagravestones.org/gs_view.php?id=468693" Target="GPP"&gt;P&lt;/a&gt;&lt;/td&gt;   &lt;td&gt;&lt;/td&gt;&lt;td&gt;Macal, Wm&lt;/td&gt;&lt;td&gt;Apr. 3, 1928&lt;/td&gt;&lt;td&gt;Apr. 26, 1928&lt;/td&gt;&lt;td&gt; &lt;/td&gt;</v>
      </c>
      <c r="P120" s="6" t="str">
        <f t="shared" si="6"/>
        <v>Macal, Wm</v>
      </c>
      <c r="Q120" s="2" t="str">
        <f t="shared" si="7"/>
        <v>&lt;td&gt;&lt;a href="http://iowagravestones.org/gs_view.php?id=468693" Target="GPP"&gt;P&lt;/a&gt;&lt;/td&gt;</v>
      </c>
      <c r="R120" s="2" t="str">
        <f t="shared" si="8"/>
        <v xml:space="preserve">   &lt;td&gt;&lt;/td&gt;</v>
      </c>
      <c r="S120" s="2" t="str">
        <f t="shared" si="9"/>
        <v>&lt;td&gt;&lt;/td&gt;</v>
      </c>
      <c r="T120" s="6" t="s">
        <v>68</v>
      </c>
      <c r="U120" s="52"/>
    </row>
    <row r="121" spans="1:21" x14ac:dyDescent="0.25">
      <c r="A121" s="34"/>
      <c r="B121" s="41" t="s">
        <v>344</v>
      </c>
      <c r="C121" s="41" t="s">
        <v>345</v>
      </c>
      <c r="D121" s="41" t="s">
        <v>494</v>
      </c>
      <c r="E121" s="39"/>
      <c r="F121" s="3">
        <v>468821</v>
      </c>
      <c r="G121" s="23"/>
      <c r="H121" s="23"/>
      <c r="I121" s="23"/>
      <c r="J121" s="23"/>
      <c r="K121" s="23"/>
      <c r="L121" s="23"/>
      <c r="M121" s="32"/>
      <c r="O121" s="2" t="str">
        <f t="shared" si="5"/>
        <v>&lt;tr class="style3" &gt;&lt;td&gt;&lt;/td&gt;&lt;td&gt;&lt;a href="http://iowagravestones.org/gs_view.php?id=468821" Target="GPP"&gt;P&lt;/a&gt;&lt;/td&gt;   &lt;td&gt;&lt;/td&gt;&lt;td&gt;Magnus, ????&lt;/td&gt;&lt;td&gt;Jan 25, 1845&lt;/td&gt;&lt;td&gt;June 15, 1864&lt;/td&gt;&lt;td&gt;&lt;/td&gt;</v>
      </c>
      <c r="P121" s="6" t="str">
        <f t="shared" si="6"/>
        <v>Magnus, ????</v>
      </c>
      <c r="Q121" s="2" t="str">
        <f t="shared" si="7"/>
        <v>&lt;td&gt;&lt;a href="http://iowagravestones.org/gs_view.php?id=468821" Target="GPP"&gt;P&lt;/a&gt;&lt;/td&gt;</v>
      </c>
      <c r="R121" s="2" t="str">
        <f t="shared" si="8"/>
        <v xml:space="preserve">   &lt;td&gt;&lt;/td&gt;</v>
      </c>
      <c r="S121" s="2" t="str">
        <f t="shared" si="9"/>
        <v>&lt;td&gt;&lt;/td&gt;</v>
      </c>
      <c r="T121" s="6" t="s">
        <v>68</v>
      </c>
      <c r="U121" s="52"/>
    </row>
    <row r="122" spans="1:21" x14ac:dyDescent="0.25">
      <c r="A122" s="34" t="s">
        <v>0</v>
      </c>
      <c r="B122" s="36" t="s">
        <v>162</v>
      </c>
      <c r="C122" s="34"/>
      <c r="D122" s="34">
        <v>1886</v>
      </c>
      <c r="E122" s="28" t="s">
        <v>68</v>
      </c>
      <c r="F122" s="2">
        <v>360430</v>
      </c>
      <c r="G122" s="6"/>
      <c r="H122" s="6"/>
      <c r="I122" s="6"/>
      <c r="J122" s="6"/>
      <c r="K122" s="6"/>
      <c r="L122" s="6"/>
      <c r="M122" s="32" t="s">
        <v>14</v>
      </c>
      <c r="O122" s="2" t="str">
        <f t="shared" si="5"/>
        <v>&lt;tr class="style3" &gt;&lt;td&gt;&lt;/td&gt;&lt;td&gt;&lt;a href="http://iowagravestones.org/gs_view.php?id=360430" Target="GPP"&gt;P&lt;/a&gt;&lt;/td&gt;   &lt;td&gt;&lt;/td&gt;&lt;td&gt;Magnus, Alfred&lt;/td&gt;&lt;td&gt;&lt;/td&gt;&lt;td&gt;1886&lt;/td&gt;&lt;td&gt; &lt;/td&gt;</v>
      </c>
      <c r="P122" s="6" t="str">
        <f t="shared" si="6"/>
        <v>Magnus, Alfred</v>
      </c>
      <c r="Q122" s="2" t="str">
        <f t="shared" si="7"/>
        <v>&lt;td&gt;&lt;a href="http://iowagravestones.org/gs_view.php?id=360430" Target="GPP"&gt;P&lt;/a&gt;&lt;/td&gt;</v>
      </c>
      <c r="R122" s="2" t="str">
        <f t="shared" si="8"/>
        <v xml:space="preserve">   &lt;td&gt;&lt;/td&gt;</v>
      </c>
      <c r="S122" s="2" t="str">
        <f t="shared" si="9"/>
        <v>&lt;td&gt;&lt;/td&gt;</v>
      </c>
      <c r="T122" s="6" t="s">
        <v>68</v>
      </c>
      <c r="U122" s="52"/>
    </row>
    <row r="123" spans="1:21" x14ac:dyDescent="0.25">
      <c r="A123" s="34"/>
      <c r="B123" s="41" t="s">
        <v>294</v>
      </c>
      <c r="C123" s="42" t="s">
        <v>204</v>
      </c>
      <c r="D123" s="42" t="s">
        <v>295</v>
      </c>
      <c r="E123" s="40"/>
      <c r="F123" s="3">
        <v>468789</v>
      </c>
      <c r="G123" s="23"/>
      <c r="H123" s="23"/>
      <c r="I123" s="23"/>
      <c r="J123" s="23"/>
      <c r="K123" s="23"/>
      <c r="L123" s="23"/>
      <c r="M123" s="32"/>
      <c r="O123" s="2" t="str">
        <f t="shared" si="5"/>
        <v>&lt;tr class="style3" &gt;&lt;td&gt;&lt;/td&gt;&lt;td&gt;&lt;a href="http://iowagravestones.org/gs_view.php?id=468789" Target="GPP"&gt;P&lt;/a&gt;&lt;/td&gt;   &lt;td&gt;&lt;/td&gt;&lt;td&gt;Magnus, Alfred S&lt;/td&gt;&lt;td&gt;1889&lt;/td&gt;&lt;td&gt;1963&lt;/td&gt;&lt;td&gt;&lt;/td&gt;</v>
      </c>
      <c r="P123" s="6" t="str">
        <f t="shared" si="6"/>
        <v>Magnus, Alfred S</v>
      </c>
      <c r="Q123" s="2" t="str">
        <f t="shared" si="7"/>
        <v>&lt;td&gt;&lt;a href="http://iowagravestones.org/gs_view.php?id=468789" Target="GPP"&gt;P&lt;/a&gt;&lt;/td&gt;</v>
      </c>
      <c r="R123" s="2" t="str">
        <f t="shared" si="8"/>
        <v xml:space="preserve">   &lt;td&gt;&lt;/td&gt;</v>
      </c>
      <c r="S123" s="2" t="str">
        <f t="shared" si="9"/>
        <v>&lt;td&gt;&lt;/td&gt;</v>
      </c>
      <c r="T123" s="6" t="s">
        <v>68</v>
      </c>
      <c r="U123" s="52"/>
    </row>
    <row r="124" spans="1:21" x14ac:dyDescent="0.25">
      <c r="A124" s="34"/>
      <c r="B124" s="41" t="s">
        <v>335</v>
      </c>
      <c r="C124" s="41" t="s">
        <v>336</v>
      </c>
      <c r="D124" s="41" t="s">
        <v>337</v>
      </c>
      <c r="E124" s="39"/>
      <c r="F124" s="3">
        <v>468814</v>
      </c>
      <c r="G124" s="23"/>
      <c r="H124" s="23"/>
      <c r="I124" s="23"/>
      <c r="J124" s="23"/>
      <c r="K124" s="23"/>
      <c r="L124" s="23"/>
      <c r="M124" s="32"/>
      <c r="O124" s="2" t="str">
        <f t="shared" si="5"/>
        <v>&lt;tr class="style3" &gt;&lt;td&gt;&lt;/td&gt;&lt;td&gt;&lt;a href="http://iowagravestones.org/gs_view.php?id=468814" Target="GPP"&gt;P&lt;/a&gt;&lt;/td&gt;   &lt;td&gt;&lt;/td&gt;&lt;td&gt;Magnus, Alice Marguerite&lt;/td&gt;&lt;td&gt;Aug. 20, 1907&lt;/td&gt;&lt;td&gt;Oct. 1, 1949&lt;/td&gt;&lt;td&gt;&lt;/td&gt;</v>
      </c>
      <c r="P124" s="6" t="str">
        <f t="shared" si="6"/>
        <v>Magnus, Alice Marguerite</v>
      </c>
      <c r="Q124" s="2" t="str">
        <f t="shared" si="7"/>
        <v>&lt;td&gt;&lt;a href="http://iowagravestones.org/gs_view.php?id=468814" Target="GPP"&gt;P&lt;/a&gt;&lt;/td&gt;</v>
      </c>
      <c r="R124" s="2" t="str">
        <f t="shared" si="8"/>
        <v xml:space="preserve">   &lt;td&gt;&lt;/td&gt;</v>
      </c>
      <c r="S124" s="2" t="str">
        <f t="shared" si="9"/>
        <v>&lt;td&gt;&lt;/td&gt;</v>
      </c>
      <c r="T124" s="6" t="s">
        <v>68</v>
      </c>
      <c r="U124" s="52"/>
    </row>
    <row r="125" spans="1:21" x14ac:dyDescent="0.25">
      <c r="A125" s="34" t="s">
        <v>0</v>
      </c>
      <c r="B125" s="36" t="s">
        <v>127</v>
      </c>
      <c r="C125" s="34">
        <v>1905</v>
      </c>
      <c r="D125" s="34">
        <v>1986</v>
      </c>
      <c r="E125" s="28" t="s">
        <v>68</v>
      </c>
      <c r="F125" s="2">
        <v>360440</v>
      </c>
      <c r="G125" s="6"/>
      <c r="H125" s="6"/>
      <c r="I125" s="6"/>
      <c r="J125" s="6"/>
      <c r="K125" s="6"/>
      <c r="L125" s="6"/>
      <c r="M125" s="32" t="s">
        <v>14</v>
      </c>
      <c r="O125" s="2" t="str">
        <f t="shared" si="5"/>
        <v>&lt;tr class="style3" &gt;&lt;td&gt;&lt;/td&gt;&lt;td&gt;&lt;a href="http://iowagravestones.org/gs_view.php?id=360440" Target="GPP"&gt;P&lt;/a&gt;&lt;/td&gt;   &lt;td&gt;&lt;/td&gt;&lt;td&gt;Magnus, Andrew S.&lt;/td&gt;&lt;td&gt;1905&lt;/td&gt;&lt;td&gt;1986&lt;/td&gt;&lt;td&gt; &lt;/td&gt;</v>
      </c>
      <c r="P125" s="6" t="str">
        <f t="shared" si="6"/>
        <v>Magnus, Andrew S.</v>
      </c>
      <c r="Q125" s="2" t="str">
        <f t="shared" si="7"/>
        <v>&lt;td&gt;&lt;a href="http://iowagravestones.org/gs_view.php?id=360440" Target="GPP"&gt;P&lt;/a&gt;&lt;/td&gt;</v>
      </c>
      <c r="R125" s="2" t="str">
        <f t="shared" si="8"/>
        <v xml:space="preserve">   &lt;td&gt;&lt;/td&gt;</v>
      </c>
      <c r="S125" s="2" t="str">
        <f t="shared" si="9"/>
        <v>&lt;td&gt;&lt;/td&gt;</v>
      </c>
      <c r="T125" s="6" t="s">
        <v>68</v>
      </c>
      <c r="U125" s="52"/>
    </row>
    <row r="126" spans="1:21" ht="26.25" x14ac:dyDescent="0.25">
      <c r="A126" s="34" t="s">
        <v>163</v>
      </c>
      <c r="B126" s="36" t="s">
        <v>120</v>
      </c>
      <c r="C126" s="34">
        <v>1846</v>
      </c>
      <c r="D126" s="34">
        <v>1919</v>
      </c>
      <c r="E126" s="38" t="s">
        <v>14</v>
      </c>
      <c r="F126" s="2">
        <v>360427</v>
      </c>
      <c r="G126" s="23"/>
      <c r="H126" s="23"/>
      <c r="I126" s="23"/>
      <c r="J126" s="23"/>
      <c r="K126" s="23"/>
      <c r="L126" s="23"/>
      <c r="M126" s="32">
        <v>212133</v>
      </c>
      <c r="O126" s="2" t="str">
        <f t="shared" si="5"/>
        <v>&lt;tr class="style3" &gt;&lt;td&gt;&lt;a href="http://iowawpagraves.org/view.php?id=212133" target="WPA"&gt;W&lt;/a&gt;&lt;/td&gt;&lt;td&gt;&lt;a href="http://iowagravestones.org/gs_view.php?id=360427" Target="GPP"&gt;P&lt;/a&gt;&lt;/td&gt;   &lt;td&gt;&lt;/td&gt;&lt;td&gt;Magnus, Anna&lt;/td&gt;&lt;td&gt;1846&lt;/td&gt;&lt;td&gt;1919&lt;/td&gt;&lt;td&gt;&lt;/td&gt;</v>
      </c>
      <c r="P126" s="6" t="str">
        <f t="shared" si="6"/>
        <v>Magnus, Anna</v>
      </c>
      <c r="Q126" s="2" t="str">
        <f t="shared" si="7"/>
        <v>&lt;td&gt;&lt;a href="http://iowagravestones.org/gs_view.php?id=360427" Target="GPP"&gt;P&lt;/a&gt;&lt;/td&gt;</v>
      </c>
      <c r="R126" s="2" t="str">
        <f t="shared" si="8"/>
        <v xml:space="preserve">   &lt;td&gt;&lt;/td&gt;</v>
      </c>
      <c r="S126" s="2" t="str">
        <f t="shared" si="9"/>
        <v>&lt;td&gt;&lt;a href="http://iowawpagraves.org/view.php?id=212133" target="WPA"&gt;W&lt;/a&gt;&lt;/td&gt;</v>
      </c>
      <c r="T126" s="6" t="s">
        <v>68</v>
      </c>
      <c r="U126" s="52"/>
    </row>
    <row r="127" spans="1:21" x14ac:dyDescent="0.25">
      <c r="A127" s="34"/>
      <c r="B127" s="41" t="s">
        <v>488</v>
      </c>
      <c r="C127" s="42" t="s">
        <v>92</v>
      </c>
      <c r="D127" s="42" t="s">
        <v>97</v>
      </c>
      <c r="E127" s="38" t="s">
        <v>68</v>
      </c>
      <c r="F127" s="3">
        <v>468773</v>
      </c>
      <c r="G127" s="23"/>
      <c r="H127" s="23"/>
      <c r="I127" s="23"/>
      <c r="J127" s="23"/>
      <c r="K127" s="23"/>
      <c r="L127" s="23"/>
      <c r="M127" s="32">
        <v>212135</v>
      </c>
      <c r="O127" s="2" t="str">
        <f t="shared" si="5"/>
        <v>&lt;tr class="style3" &gt;&lt;td&gt;&lt;a href="http://iowawpagraves.org/view.php?id=212135" target="WPA"&gt;W&lt;/a&gt;&lt;/td&gt;&lt;td&gt;&lt;a href="http://iowagravestones.org/gs_view.php?id=468773" Target="GPP"&gt;P&lt;/a&gt;&lt;/td&gt;   &lt;td&gt;&lt;/td&gt;&lt;td&gt;Magnus, Charles C&lt;/td&gt;&lt;td&gt;1858&lt;/td&gt;&lt;td&gt;1936&lt;/td&gt;&lt;td&gt; &lt;/td&gt;</v>
      </c>
      <c r="P127" s="6" t="str">
        <f t="shared" si="6"/>
        <v>Magnus, Charles C</v>
      </c>
      <c r="Q127" s="2" t="str">
        <f t="shared" si="7"/>
        <v>&lt;td&gt;&lt;a href="http://iowagravestones.org/gs_view.php?id=468773" Target="GPP"&gt;P&lt;/a&gt;&lt;/td&gt;</v>
      </c>
      <c r="R127" s="2" t="str">
        <f t="shared" si="8"/>
        <v xml:space="preserve">   &lt;td&gt;&lt;/td&gt;</v>
      </c>
      <c r="S127" s="2" t="str">
        <f t="shared" si="9"/>
        <v>&lt;td&gt;&lt;a href="http://iowawpagraves.org/view.php?id=212135" target="WPA"&gt;W&lt;/a&gt;&lt;/td&gt;</v>
      </c>
      <c r="T127" s="6" t="s">
        <v>68</v>
      </c>
      <c r="U127" s="52"/>
    </row>
    <row r="128" spans="1:21" x14ac:dyDescent="0.25">
      <c r="A128" s="34" t="s">
        <v>0</v>
      </c>
      <c r="B128" s="36" t="s">
        <v>125</v>
      </c>
      <c r="C128" s="34">
        <v>1878</v>
      </c>
      <c r="D128" s="34">
        <v>1949</v>
      </c>
      <c r="E128" s="28" t="s">
        <v>68</v>
      </c>
      <c r="F128" s="2">
        <v>360438</v>
      </c>
      <c r="G128" s="6"/>
      <c r="H128" s="6"/>
      <c r="I128" s="6"/>
      <c r="J128" s="6"/>
      <c r="K128" s="6"/>
      <c r="L128" s="6"/>
      <c r="M128" s="32" t="s">
        <v>14</v>
      </c>
      <c r="O128" s="2" t="str">
        <f t="shared" si="5"/>
        <v>&lt;tr class="style3" &gt;&lt;td&gt;&lt;/td&gt;&lt;td&gt;&lt;a href="http://iowagravestones.org/gs_view.php?id=360438" Target="GPP"&gt;P&lt;/a&gt;&lt;/td&gt;   &lt;td&gt;&lt;/td&gt;&lt;td&gt;Magnus, Enoch C.&lt;/td&gt;&lt;td&gt;1878&lt;/td&gt;&lt;td&gt;1949&lt;/td&gt;&lt;td&gt; &lt;/td&gt;</v>
      </c>
      <c r="P128" s="6" t="str">
        <f t="shared" si="6"/>
        <v>Magnus, Enoch C.</v>
      </c>
      <c r="Q128" s="2" t="str">
        <f t="shared" si="7"/>
        <v>&lt;td&gt;&lt;a href="http://iowagravestones.org/gs_view.php?id=360438" Target="GPP"&gt;P&lt;/a&gt;&lt;/td&gt;</v>
      </c>
      <c r="R128" s="2" t="str">
        <f t="shared" si="8"/>
        <v xml:space="preserve">   &lt;td&gt;&lt;/td&gt;</v>
      </c>
      <c r="S128" s="2" t="str">
        <f t="shared" si="9"/>
        <v>&lt;td&gt;&lt;/td&gt;</v>
      </c>
      <c r="T128" s="6" t="s">
        <v>68</v>
      </c>
      <c r="U128" s="52"/>
    </row>
    <row r="129" spans="1:21" x14ac:dyDescent="0.25">
      <c r="A129" s="34" t="s">
        <v>0</v>
      </c>
      <c r="B129" s="36" t="s">
        <v>126</v>
      </c>
      <c r="C129" s="34">
        <v>1880</v>
      </c>
      <c r="D129" s="34">
        <v>1957</v>
      </c>
      <c r="E129" s="28" t="s">
        <v>68</v>
      </c>
      <c r="F129" s="2">
        <v>360439</v>
      </c>
      <c r="G129" s="6"/>
      <c r="H129" s="6"/>
      <c r="I129" s="6"/>
      <c r="J129" s="6"/>
      <c r="K129" s="6"/>
      <c r="L129" s="6"/>
      <c r="M129" s="32" t="s">
        <v>14</v>
      </c>
      <c r="O129" s="2" t="str">
        <f t="shared" si="5"/>
        <v>&lt;tr class="style3" &gt;&lt;td&gt;&lt;/td&gt;&lt;td&gt;&lt;a href="http://iowagravestones.org/gs_view.php?id=360439" Target="GPP"&gt;P&lt;/a&gt;&lt;/td&gt;   &lt;td&gt;&lt;/td&gt;&lt;td&gt;Magnus, Hilda G.&lt;/td&gt;&lt;td&gt;1880&lt;/td&gt;&lt;td&gt;1957&lt;/td&gt;&lt;td&gt; &lt;/td&gt;</v>
      </c>
      <c r="P129" s="6" t="str">
        <f t="shared" si="6"/>
        <v>Magnus, Hilda G.</v>
      </c>
      <c r="Q129" s="2" t="str">
        <f t="shared" si="7"/>
        <v>&lt;td&gt;&lt;a href="http://iowagravestones.org/gs_view.php?id=360439" Target="GPP"&gt;P&lt;/a&gt;&lt;/td&gt;</v>
      </c>
      <c r="R129" s="2" t="str">
        <f t="shared" si="8"/>
        <v xml:space="preserve">   &lt;td&gt;&lt;/td&gt;</v>
      </c>
      <c r="S129" s="2" t="str">
        <f t="shared" si="9"/>
        <v>&lt;td&gt;&lt;/td&gt;</v>
      </c>
      <c r="T129" s="6" t="s">
        <v>68</v>
      </c>
      <c r="U129" s="52"/>
    </row>
    <row r="130" spans="1:21" ht="26.25" x14ac:dyDescent="0.25">
      <c r="A130" s="34" t="s">
        <v>163</v>
      </c>
      <c r="B130" s="36" t="s">
        <v>124</v>
      </c>
      <c r="C130" s="34">
        <v>1881</v>
      </c>
      <c r="D130" s="34">
        <v>1918</v>
      </c>
      <c r="E130" s="38" t="s">
        <v>14</v>
      </c>
      <c r="F130" s="2">
        <v>360433</v>
      </c>
      <c r="G130" s="23"/>
      <c r="H130" s="23"/>
      <c r="I130" s="23"/>
      <c r="J130" s="23"/>
      <c r="K130" s="23"/>
      <c r="L130" s="23"/>
      <c r="M130" s="32">
        <v>212129</v>
      </c>
      <c r="O130" s="2" t="str">
        <f t="shared" ref="O130:O193" si="10">IF(A130="S",CONCATENATE(Y$1,MID(B130,1,1),Z$1),CONCATENATE("&lt;tr class=""style3"" &gt;",S130,Q130,R130,"&lt;td&gt;",P130,"&lt;/td&gt;&lt;td&gt;",C130,"&lt;/td&gt;&lt;td&gt;",D130,"&lt;/td&gt;&lt;td&gt;",E130,"&lt;/td&gt;"))</f>
        <v>&lt;tr class="style3" &gt;&lt;td&gt;&lt;a href="http://iowawpagraves.org/view.php?id=212129" target="WPA"&gt;W&lt;/a&gt;&lt;/td&gt;&lt;td&gt;&lt;a href="http://iowagravestones.org/gs_view.php?id=360433" Target="GPP"&gt;P&lt;/a&gt;&lt;/td&gt;   &lt;td&gt;&lt;/td&gt;&lt;td&gt;Magnus, Joseph&lt;/td&gt;&lt;td&gt;1881&lt;/td&gt;&lt;td&gt;1918&lt;/td&gt;&lt;td&gt;&lt;/td&gt;</v>
      </c>
      <c r="P130" s="6" t="str">
        <f t="shared" ref="P130:P193" si="11">IF(I130="",B130,CONCATENATE("&lt;a href=""Web Pages/WP",I130,".htm""&gt;",B130,"&lt;img src=""zimages/cam.gif"" alt=""picture"" BORDER=0&gt;"))</f>
        <v>Magnus, Joseph</v>
      </c>
      <c r="Q130" s="2" t="str">
        <f t="shared" ref="Q130:Q193" si="12">IF(F130="","&lt;td&gt;&lt;/td&gt;",CONCATENATE("&lt;td&gt;&lt;a href=""http://iowagravestones.org/gs_view.php?id=",F130,""" Target=""GPP""&gt;P&lt;/a&gt;&lt;/td&gt;"))</f>
        <v>&lt;td&gt;&lt;a href="http://iowagravestones.org/gs_view.php?id=360433" Target="GPP"&gt;P&lt;/a&gt;&lt;/td&gt;</v>
      </c>
      <c r="R130" s="2" t="str">
        <f t="shared" ref="R130:R193" si="13">IF(H130="","   &lt;td&gt;&lt;/td&gt;",CONCATENATE("   &lt;td&gt;&lt;a href=""http://iagenweb.org/boards/",G130,"/obituaries/index.cgi?read=",H130,""" Target=""Obits""&gt;O&lt;/a&gt;&lt;/td&gt;"))</f>
        <v xml:space="preserve">   &lt;td&gt;&lt;/td&gt;</v>
      </c>
      <c r="S130" s="2" t="str">
        <f t="shared" ref="S130:S193" si="14">IF(M130="","&lt;td&gt;&lt;/td&gt;",CONCATENATE("&lt;td&gt;&lt;a href=""http://iowawpagraves.org/view.php?id=",M130,""" target=""WPA""&gt;W&lt;/a&gt;&lt;/td&gt;"))</f>
        <v>&lt;td&gt;&lt;a href="http://iowawpagraves.org/view.php?id=212129" target="WPA"&gt;W&lt;/a&gt;&lt;/td&gt;</v>
      </c>
      <c r="T130" s="6" t="s">
        <v>68</v>
      </c>
      <c r="U130" s="52"/>
    </row>
    <row r="131" spans="1:21" x14ac:dyDescent="0.25">
      <c r="A131" s="34"/>
      <c r="B131" s="41" t="s">
        <v>302</v>
      </c>
      <c r="C131" s="42" t="s">
        <v>201</v>
      </c>
      <c r="D131" s="42" t="s">
        <v>221</v>
      </c>
      <c r="E131" s="40"/>
      <c r="F131" s="3">
        <v>468793</v>
      </c>
      <c r="G131" s="23"/>
      <c r="H131" s="23"/>
      <c r="I131" s="23"/>
      <c r="J131" s="23"/>
      <c r="K131" s="23"/>
      <c r="L131" s="23"/>
      <c r="M131" s="32"/>
      <c r="O131" s="2" t="str">
        <f t="shared" si="10"/>
        <v>&lt;tr class="style3" &gt;&lt;td&gt;&lt;/td&gt;&lt;td&gt;&lt;a href="http://iowagravestones.org/gs_view.php?id=468793" Target="GPP"&gt;P&lt;/a&gt;&lt;/td&gt;   &lt;td&gt;&lt;/td&gt;&lt;td&gt;Magnus, Leonard J&lt;/td&gt;&lt;td&gt;1917&lt;/td&gt;&lt;td&gt;1978&lt;/td&gt;&lt;td&gt;&lt;/td&gt;</v>
      </c>
      <c r="P131" s="6" t="str">
        <f t="shared" si="11"/>
        <v>Magnus, Leonard J</v>
      </c>
      <c r="Q131" s="2" t="str">
        <f t="shared" si="12"/>
        <v>&lt;td&gt;&lt;a href="http://iowagravestones.org/gs_view.php?id=468793" Target="GPP"&gt;P&lt;/a&gt;&lt;/td&gt;</v>
      </c>
      <c r="R131" s="2" t="str">
        <f t="shared" si="13"/>
        <v xml:space="preserve">   &lt;td&gt;&lt;/td&gt;</v>
      </c>
      <c r="S131" s="2" t="str">
        <f t="shared" si="14"/>
        <v>&lt;td&gt;&lt;/td&gt;</v>
      </c>
      <c r="T131" s="6" t="s">
        <v>68</v>
      </c>
      <c r="U131" s="52"/>
    </row>
    <row r="132" spans="1:21" x14ac:dyDescent="0.25">
      <c r="A132" s="34"/>
      <c r="B132" s="41" t="s">
        <v>489</v>
      </c>
      <c r="C132" s="42" t="s">
        <v>87</v>
      </c>
      <c r="D132" s="42" t="s">
        <v>274</v>
      </c>
      <c r="E132" s="38" t="s">
        <v>68</v>
      </c>
      <c r="F132" s="3">
        <v>468772</v>
      </c>
      <c r="G132" s="23"/>
      <c r="H132" s="23"/>
      <c r="I132" s="23"/>
      <c r="J132" s="23"/>
      <c r="K132" s="23"/>
      <c r="L132" s="23"/>
      <c r="M132" s="32">
        <v>212128</v>
      </c>
      <c r="O132" s="2" t="str">
        <f t="shared" si="10"/>
        <v>&lt;tr class="style3" &gt;&lt;td&gt;&lt;a href="http://iowawpagraves.org/view.php?id=212128" target="WPA"&gt;W&lt;/a&gt;&lt;/td&gt;&lt;td&gt;&lt;a href="http://iowagravestones.org/gs_view.php?id=468772" Target="GPP"&gt;P&lt;/a&gt;&lt;/td&gt;   &lt;td&gt;&lt;/td&gt;&lt;td&gt;Magnus, Lewis C&lt;/td&gt;&lt;td&gt;1869&lt;/td&gt;&lt;td&gt;19++&lt;/td&gt;&lt;td&gt; &lt;/td&gt;</v>
      </c>
      <c r="P132" s="6" t="str">
        <f t="shared" si="11"/>
        <v>Magnus, Lewis C</v>
      </c>
      <c r="Q132" s="2" t="str">
        <f t="shared" si="12"/>
        <v>&lt;td&gt;&lt;a href="http://iowagravestones.org/gs_view.php?id=468772" Target="GPP"&gt;P&lt;/a&gt;&lt;/td&gt;</v>
      </c>
      <c r="R132" s="2" t="str">
        <f t="shared" si="13"/>
        <v xml:space="preserve">   &lt;td&gt;&lt;/td&gt;</v>
      </c>
      <c r="S132" s="2" t="str">
        <f t="shared" si="14"/>
        <v>&lt;td&gt;&lt;a href="http://iowawpagraves.org/view.php?id=212128" target="WPA"&gt;W&lt;/a&gt;&lt;/td&gt;</v>
      </c>
      <c r="T132" s="6" t="s">
        <v>68</v>
      </c>
      <c r="U132" s="52"/>
    </row>
    <row r="133" spans="1:21" x14ac:dyDescent="0.25">
      <c r="A133" s="34" t="s">
        <v>0</v>
      </c>
      <c r="B133" s="36" t="s">
        <v>119</v>
      </c>
      <c r="C133" s="34">
        <v>1866</v>
      </c>
      <c r="D133" s="34">
        <v>1951</v>
      </c>
      <c r="E133" s="28"/>
      <c r="F133" s="2">
        <v>360426</v>
      </c>
      <c r="G133" s="6"/>
      <c r="H133" s="6"/>
      <c r="I133" s="6"/>
      <c r="J133" s="6"/>
      <c r="K133" s="6"/>
      <c r="L133" s="6"/>
      <c r="M133" s="32" t="s">
        <v>14</v>
      </c>
      <c r="O133" s="2" t="str">
        <f t="shared" si="10"/>
        <v>&lt;tr class="style3" &gt;&lt;td&gt;&lt;/td&gt;&lt;td&gt;&lt;a href="http://iowagravestones.org/gs_view.php?id=360426" Target="GPP"&gt;P&lt;/a&gt;&lt;/td&gt;   &lt;td&gt;&lt;/td&gt;&lt;td&gt;Magnus, Martin&lt;/td&gt;&lt;td&gt;1866&lt;/td&gt;&lt;td&gt;1951&lt;/td&gt;&lt;td&gt;&lt;/td&gt;</v>
      </c>
      <c r="P133" s="6" t="str">
        <f t="shared" si="11"/>
        <v>Magnus, Martin</v>
      </c>
      <c r="Q133" s="2" t="str">
        <f t="shared" si="12"/>
        <v>&lt;td&gt;&lt;a href="http://iowagravestones.org/gs_view.php?id=360426" Target="GPP"&gt;P&lt;/a&gt;&lt;/td&gt;</v>
      </c>
      <c r="R133" s="2" t="str">
        <f t="shared" si="13"/>
        <v xml:space="preserve">   &lt;td&gt;&lt;/td&gt;</v>
      </c>
      <c r="S133" s="2" t="str">
        <f t="shared" si="14"/>
        <v>&lt;td&gt;&lt;/td&gt;</v>
      </c>
      <c r="T133" s="6" t="s">
        <v>68</v>
      </c>
      <c r="U133" s="52"/>
    </row>
    <row r="134" spans="1:21" x14ac:dyDescent="0.25">
      <c r="A134" s="34"/>
      <c r="B134" s="41" t="s">
        <v>496</v>
      </c>
      <c r="C134" s="42" t="s">
        <v>98</v>
      </c>
      <c r="D134" s="42" t="s">
        <v>99</v>
      </c>
      <c r="E134" s="38" t="s">
        <v>68</v>
      </c>
      <c r="F134" s="3">
        <v>468774</v>
      </c>
      <c r="G134" s="23"/>
      <c r="H134" s="23"/>
      <c r="I134" s="23"/>
      <c r="J134" s="23"/>
      <c r="K134" s="23"/>
      <c r="L134" s="23"/>
      <c r="M134" s="32">
        <v>212134</v>
      </c>
      <c r="O134" s="2" t="str">
        <f t="shared" si="10"/>
        <v>&lt;tr class="style3" &gt;&lt;td&gt;&lt;a href="http://iowawpagraves.org/view.php?id=212134" target="WPA"&gt;W&lt;/a&gt;&lt;/td&gt;&lt;td&gt;&lt;a href="http://iowagravestones.org/gs_view.php?id=468774" Target="GPP"&gt;P&lt;/a&gt;&lt;/td&gt;   &lt;td&gt;&lt;/td&gt;&lt;td&gt;Magnus, Martin C&lt;/td&gt;&lt;td&gt;1860&lt;/td&gt;&lt;td&gt;1933&lt;/td&gt;&lt;td&gt; &lt;/td&gt;</v>
      </c>
      <c r="P134" s="6" t="str">
        <f t="shared" si="11"/>
        <v>Magnus, Martin C</v>
      </c>
      <c r="Q134" s="2" t="str">
        <f t="shared" si="12"/>
        <v>&lt;td&gt;&lt;a href="http://iowagravestones.org/gs_view.php?id=468774" Target="GPP"&gt;P&lt;/a&gt;&lt;/td&gt;</v>
      </c>
      <c r="R134" s="2" t="str">
        <f t="shared" si="13"/>
        <v xml:space="preserve">   &lt;td&gt;&lt;/td&gt;</v>
      </c>
      <c r="S134" s="2" t="str">
        <f t="shared" si="14"/>
        <v>&lt;td&gt;&lt;a href="http://iowawpagraves.org/view.php?id=212134" target="WPA"&gt;W&lt;/a&gt;&lt;/td&gt;</v>
      </c>
      <c r="T134" s="6" t="s">
        <v>68</v>
      </c>
      <c r="U134" s="52"/>
    </row>
    <row r="135" spans="1:21" x14ac:dyDescent="0.25">
      <c r="A135" s="34" t="s">
        <v>0</v>
      </c>
      <c r="B135" s="36" t="s">
        <v>123</v>
      </c>
      <c r="C135" s="34">
        <v>1887</v>
      </c>
      <c r="D135" s="34">
        <v>1934</v>
      </c>
      <c r="E135" s="28" t="s">
        <v>68</v>
      </c>
      <c r="F135" s="2">
        <v>360432</v>
      </c>
      <c r="G135" s="6"/>
      <c r="H135" s="6"/>
      <c r="I135" s="6"/>
      <c r="J135" s="6"/>
      <c r="K135" s="6"/>
      <c r="L135" s="6"/>
      <c r="M135" s="32" t="s">
        <v>14</v>
      </c>
      <c r="O135" s="2" t="str">
        <f t="shared" si="10"/>
        <v>&lt;tr class="style3" &gt;&lt;td&gt;&lt;/td&gt;&lt;td&gt;&lt;a href="http://iowagravestones.org/gs_view.php?id=360432" Target="GPP"&gt;P&lt;/a&gt;&lt;/td&gt;   &lt;td&gt;&lt;/td&gt;&lt;td&gt;Magnus, Maurice&lt;/td&gt;&lt;td&gt;1887&lt;/td&gt;&lt;td&gt;1934&lt;/td&gt;&lt;td&gt; &lt;/td&gt;</v>
      </c>
      <c r="P135" s="6" t="str">
        <f t="shared" si="11"/>
        <v>Magnus, Maurice</v>
      </c>
      <c r="Q135" s="2" t="str">
        <f t="shared" si="12"/>
        <v>&lt;td&gt;&lt;a href="http://iowagravestones.org/gs_view.php?id=360432" Target="GPP"&gt;P&lt;/a&gt;&lt;/td&gt;</v>
      </c>
      <c r="R135" s="2" t="str">
        <f t="shared" si="13"/>
        <v xml:space="preserve">   &lt;td&gt;&lt;/td&gt;</v>
      </c>
      <c r="S135" s="2" t="str">
        <f t="shared" si="14"/>
        <v>&lt;td&gt;&lt;/td&gt;</v>
      </c>
      <c r="T135" s="6" t="s">
        <v>68</v>
      </c>
      <c r="U135" s="52"/>
    </row>
    <row r="136" spans="1:21" x14ac:dyDescent="0.25">
      <c r="A136" s="34" t="s">
        <v>0</v>
      </c>
      <c r="B136" s="36" t="s">
        <v>122</v>
      </c>
      <c r="C136" s="34">
        <v>1875</v>
      </c>
      <c r="D136" s="34">
        <v>1886</v>
      </c>
      <c r="E136" s="28" t="s">
        <v>68</v>
      </c>
      <c r="F136" s="2">
        <v>360431</v>
      </c>
      <c r="G136" s="6"/>
      <c r="H136" s="6"/>
      <c r="I136" s="6"/>
      <c r="J136" s="6"/>
      <c r="K136" s="6"/>
      <c r="L136" s="6"/>
      <c r="M136" s="32" t="s">
        <v>14</v>
      </c>
      <c r="O136" s="2" t="str">
        <f t="shared" si="10"/>
        <v>&lt;tr class="style3" &gt;&lt;td&gt;&lt;/td&gt;&lt;td&gt;&lt;a href="http://iowagravestones.org/gs_view.php?id=360431" Target="GPP"&gt;P&lt;/a&gt;&lt;/td&gt;   &lt;td&gt;&lt;/td&gt;&lt;td&gt;Magnus, Morris&lt;/td&gt;&lt;td&gt;1875&lt;/td&gt;&lt;td&gt;1886&lt;/td&gt;&lt;td&gt; &lt;/td&gt;</v>
      </c>
      <c r="P136" s="6" t="str">
        <f t="shared" si="11"/>
        <v>Magnus, Morris</v>
      </c>
      <c r="Q136" s="2" t="str">
        <f t="shared" si="12"/>
        <v>&lt;td&gt;&lt;a href="http://iowagravestones.org/gs_view.php?id=360431" Target="GPP"&gt;P&lt;/a&gt;&lt;/td&gt;</v>
      </c>
      <c r="R136" s="2" t="str">
        <f t="shared" si="13"/>
        <v xml:space="preserve">   &lt;td&gt;&lt;/td&gt;</v>
      </c>
      <c r="S136" s="2" t="str">
        <f t="shared" si="14"/>
        <v>&lt;td&gt;&lt;/td&gt;</v>
      </c>
      <c r="T136" s="6" t="s">
        <v>68</v>
      </c>
      <c r="U136" s="52"/>
    </row>
    <row r="137" spans="1:21" x14ac:dyDescent="0.25">
      <c r="A137" s="34"/>
      <c r="B137" s="41" t="s">
        <v>289</v>
      </c>
      <c r="C137" s="42" t="s">
        <v>290</v>
      </c>
      <c r="D137" s="42" t="s">
        <v>291</v>
      </c>
      <c r="E137" s="40"/>
      <c r="F137" s="3">
        <v>468786</v>
      </c>
      <c r="G137" s="23"/>
      <c r="H137" s="23"/>
      <c r="I137" s="23"/>
      <c r="J137" s="23"/>
      <c r="K137" s="23"/>
      <c r="L137" s="23"/>
      <c r="M137" s="32"/>
      <c r="O137" s="2" t="str">
        <f t="shared" si="10"/>
        <v>&lt;tr class="style3" &gt;&lt;td&gt;&lt;/td&gt;&lt;td&gt;&lt;a href="http://iowagravestones.org/gs_view.php?id=468786" Target="GPP"&gt;P&lt;/a&gt;&lt;/td&gt;   &lt;td&gt;&lt;/td&gt;&lt;td&gt;Magnus, Ole S&lt;/td&gt;&lt;td&gt;1868&lt;/td&gt;&lt;td&gt;1942&lt;/td&gt;&lt;td&gt;&lt;/td&gt;</v>
      </c>
      <c r="P137" s="6" t="str">
        <f t="shared" si="11"/>
        <v>Magnus, Ole S</v>
      </c>
      <c r="Q137" s="2" t="str">
        <f t="shared" si="12"/>
        <v>&lt;td&gt;&lt;a href="http://iowagravestones.org/gs_view.php?id=468786" Target="GPP"&gt;P&lt;/a&gt;&lt;/td&gt;</v>
      </c>
      <c r="R137" s="2" t="str">
        <f t="shared" si="13"/>
        <v xml:space="preserve">   &lt;td&gt;&lt;/td&gt;</v>
      </c>
      <c r="S137" s="2" t="str">
        <f t="shared" si="14"/>
        <v>&lt;td&gt;&lt;/td&gt;</v>
      </c>
      <c r="T137" s="6" t="s">
        <v>68</v>
      </c>
      <c r="U137" s="52"/>
    </row>
    <row r="138" spans="1:21" x14ac:dyDescent="0.25">
      <c r="A138" s="34"/>
      <c r="B138" s="41" t="s">
        <v>292</v>
      </c>
      <c r="C138" s="42" t="s">
        <v>87</v>
      </c>
      <c r="D138" s="42" t="s">
        <v>293</v>
      </c>
      <c r="E138" s="40"/>
      <c r="F138" s="3">
        <v>468787</v>
      </c>
      <c r="G138" s="23"/>
      <c r="H138" s="23"/>
      <c r="I138" s="23"/>
      <c r="J138" s="23"/>
      <c r="K138" s="23"/>
      <c r="L138" s="23"/>
      <c r="M138" s="32"/>
      <c r="O138" s="2" t="str">
        <f t="shared" si="10"/>
        <v>&lt;tr class="style3" &gt;&lt;td&gt;&lt;/td&gt;&lt;td&gt;&lt;a href="http://iowagravestones.org/gs_view.php?id=468787" Target="GPP"&gt;P&lt;/a&gt;&lt;/td&gt;   &lt;td&gt;&lt;/td&gt;&lt;td&gt;Magnus, Randina&lt;/td&gt;&lt;td&gt;1869&lt;/td&gt;&lt;td&gt;1939&lt;/td&gt;&lt;td&gt;&lt;/td&gt;</v>
      </c>
      <c r="P138" s="6" t="str">
        <f t="shared" si="11"/>
        <v>Magnus, Randina</v>
      </c>
      <c r="Q138" s="2" t="str">
        <f t="shared" si="12"/>
        <v>&lt;td&gt;&lt;a href="http://iowagravestones.org/gs_view.php?id=468787" Target="GPP"&gt;P&lt;/a&gt;&lt;/td&gt;</v>
      </c>
      <c r="R138" s="2" t="str">
        <f t="shared" si="13"/>
        <v xml:space="preserve">   &lt;td&gt;&lt;/td&gt;</v>
      </c>
      <c r="S138" s="2" t="str">
        <f t="shared" si="14"/>
        <v>&lt;td&gt;&lt;/td&gt;</v>
      </c>
      <c r="T138" s="6" t="s">
        <v>68</v>
      </c>
      <c r="U138" s="52"/>
    </row>
    <row r="139" spans="1:21" x14ac:dyDescent="0.25">
      <c r="A139" s="34"/>
      <c r="B139" s="41" t="s">
        <v>296</v>
      </c>
      <c r="C139" s="42" t="s">
        <v>297</v>
      </c>
      <c r="D139" s="42" t="s">
        <v>298</v>
      </c>
      <c r="E139" s="40"/>
      <c r="F139" s="3">
        <v>468790</v>
      </c>
      <c r="G139" s="23"/>
      <c r="H139" s="23"/>
      <c r="I139" s="23"/>
      <c r="J139" s="23"/>
      <c r="K139" s="23"/>
      <c r="L139" s="23"/>
      <c r="M139" s="32"/>
      <c r="O139" s="2" t="str">
        <f t="shared" si="10"/>
        <v>&lt;tr class="style3" &gt;&lt;td&gt;&lt;/td&gt;&lt;td&gt;&lt;a href="http://iowagravestones.org/gs_view.php?id=468790" Target="GPP"&gt;P&lt;/a&gt;&lt;/td&gt;   &lt;td&gt;&lt;/td&gt;&lt;td&gt;Magnus, Rodena&lt;/td&gt;&lt;td&gt;1891&lt;/td&gt;&lt;td&gt;1964&lt;/td&gt;&lt;td&gt;&lt;/td&gt;</v>
      </c>
      <c r="P139" s="6" t="str">
        <f t="shared" si="11"/>
        <v>Magnus, Rodena</v>
      </c>
      <c r="Q139" s="2" t="str">
        <f t="shared" si="12"/>
        <v>&lt;td&gt;&lt;a href="http://iowagravestones.org/gs_view.php?id=468790" Target="GPP"&gt;P&lt;/a&gt;&lt;/td&gt;</v>
      </c>
      <c r="R139" s="2" t="str">
        <f t="shared" si="13"/>
        <v xml:space="preserve">   &lt;td&gt;&lt;/td&gt;</v>
      </c>
      <c r="S139" s="2" t="str">
        <f t="shared" si="14"/>
        <v>&lt;td&gt;&lt;/td&gt;</v>
      </c>
      <c r="T139" s="6" t="s">
        <v>68</v>
      </c>
      <c r="U139" s="52"/>
    </row>
    <row r="140" spans="1:21" ht="26.25" x14ac:dyDescent="0.25">
      <c r="A140" s="34" t="s">
        <v>163</v>
      </c>
      <c r="B140" s="36" t="s">
        <v>64</v>
      </c>
      <c r="C140" s="34" t="s">
        <v>85</v>
      </c>
      <c r="D140" s="34" t="s">
        <v>100</v>
      </c>
      <c r="E140" s="38" t="s">
        <v>14</v>
      </c>
      <c r="F140" s="2">
        <v>360428</v>
      </c>
      <c r="G140" s="23"/>
      <c r="H140" s="23"/>
      <c r="I140" s="23"/>
      <c r="J140" s="23"/>
      <c r="K140" s="23"/>
      <c r="L140" s="23"/>
      <c r="M140" s="32">
        <v>212131</v>
      </c>
      <c r="O140" s="2" t="str">
        <f t="shared" si="10"/>
        <v>&lt;tr class="style3" &gt;&lt;td&gt;&lt;a href="http://iowawpagraves.org/view.php?id=212131" target="WPA"&gt;W&lt;/a&gt;&lt;/td&gt;&lt;td&gt;&lt;a href="http://iowagravestones.org/gs_view.php?id=360428" Target="GPP"&gt;P&lt;/a&gt;&lt;/td&gt;   &lt;td&gt;&lt;/td&gt;&lt;td&gt;Magnus, Samuel         &lt;/td&gt;&lt;td&gt;1844&lt;/td&gt;&lt;td&gt;1906&lt;/td&gt;&lt;td&gt;&lt;/td&gt;</v>
      </c>
      <c r="P140" s="6" t="str">
        <f t="shared" si="11"/>
        <v xml:space="preserve">Magnus, Samuel         </v>
      </c>
      <c r="Q140" s="2" t="str">
        <f t="shared" si="12"/>
        <v>&lt;td&gt;&lt;a href="http://iowagravestones.org/gs_view.php?id=360428" Target="GPP"&gt;P&lt;/a&gt;&lt;/td&gt;</v>
      </c>
      <c r="R140" s="2" t="str">
        <f t="shared" si="13"/>
        <v xml:space="preserve">   &lt;td&gt;&lt;/td&gt;</v>
      </c>
      <c r="S140" s="2" t="str">
        <f t="shared" si="14"/>
        <v>&lt;td&gt;&lt;a href="http://iowawpagraves.org/view.php?id=212131" target="WPA"&gt;W&lt;/a&gt;&lt;/td&gt;</v>
      </c>
      <c r="T140" s="6" t="s">
        <v>68</v>
      </c>
      <c r="U140" s="52"/>
    </row>
    <row r="141" spans="1:21" x14ac:dyDescent="0.25">
      <c r="A141" s="34" t="s">
        <v>0</v>
      </c>
      <c r="B141" s="36" t="s">
        <v>121</v>
      </c>
      <c r="C141" s="34"/>
      <c r="D141" s="34">
        <v>1886</v>
      </c>
      <c r="E141" s="28" t="s">
        <v>68</v>
      </c>
      <c r="F141" s="2">
        <v>360429</v>
      </c>
      <c r="G141" s="6"/>
      <c r="H141" s="6"/>
      <c r="I141" s="6"/>
      <c r="J141" s="6"/>
      <c r="K141" s="6"/>
      <c r="L141" s="6"/>
      <c r="M141" s="32" t="s">
        <v>14</v>
      </c>
      <c r="O141" s="2" t="str">
        <f t="shared" si="10"/>
        <v>&lt;tr class="style3" &gt;&lt;td&gt;&lt;/td&gt;&lt;td&gt;&lt;a href="http://iowagravestones.org/gs_view.php?id=360429" Target="GPP"&gt;P&lt;/a&gt;&lt;/td&gt;   &lt;td&gt;&lt;/td&gt;&lt;td&gt;Magnus, Theodore&lt;/td&gt;&lt;td&gt;&lt;/td&gt;&lt;td&gt;1886&lt;/td&gt;&lt;td&gt; &lt;/td&gt;</v>
      </c>
      <c r="P141" s="6" t="str">
        <f t="shared" si="11"/>
        <v>Magnus, Theodore</v>
      </c>
      <c r="Q141" s="2" t="str">
        <f t="shared" si="12"/>
        <v>&lt;td&gt;&lt;a href="http://iowagravestones.org/gs_view.php?id=360429" Target="GPP"&gt;P&lt;/a&gt;&lt;/td&gt;</v>
      </c>
      <c r="R141" s="2" t="str">
        <f t="shared" si="13"/>
        <v xml:space="preserve">   &lt;td&gt;&lt;/td&gt;</v>
      </c>
      <c r="S141" s="2" t="str">
        <f t="shared" si="14"/>
        <v>&lt;td&gt;&lt;/td&gt;</v>
      </c>
      <c r="T141" s="6" t="s">
        <v>68</v>
      </c>
      <c r="U141" s="52"/>
    </row>
    <row r="142" spans="1:21" x14ac:dyDescent="0.25">
      <c r="A142" s="34"/>
      <c r="B142" s="41" t="s">
        <v>271</v>
      </c>
      <c r="C142" s="42" t="s">
        <v>101</v>
      </c>
      <c r="D142" s="42" t="s">
        <v>272</v>
      </c>
      <c r="E142" s="39" t="s">
        <v>68</v>
      </c>
      <c r="F142" s="3">
        <v>468770</v>
      </c>
      <c r="G142" s="23"/>
      <c r="H142" s="23"/>
      <c r="I142" s="23"/>
      <c r="J142" s="23"/>
      <c r="K142" s="23"/>
      <c r="L142" s="23"/>
      <c r="M142" s="32"/>
      <c r="O142" s="2" t="str">
        <f t="shared" si="10"/>
        <v>&lt;tr class="style3" &gt;&lt;td&gt;&lt;/td&gt;&lt;td&gt;&lt;a href="http://iowagravestones.org/gs_view.php?id=468770" Target="GPP"&gt;P&lt;/a&gt;&lt;/td&gt;   &lt;td&gt;&lt;/td&gt;&lt;td&gt;Magnuson, Alma&lt;/td&gt;&lt;td&gt;1899&lt;/td&gt;&lt;td&gt;1900&lt;/td&gt;&lt;td&gt; &lt;/td&gt;</v>
      </c>
      <c r="P142" s="6" t="str">
        <f t="shared" si="11"/>
        <v>Magnuson, Alma</v>
      </c>
      <c r="Q142" s="2" t="str">
        <f t="shared" si="12"/>
        <v>&lt;td&gt;&lt;a href="http://iowagravestones.org/gs_view.php?id=468770" Target="GPP"&gt;P&lt;/a&gt;&lt;/td&gt;</v>
      </c>
      <c r="R142" s="2" t="str">
        <f t="shared" si="13"/>
        <v xml:space="preserve">   &lt;td&gt;&lt;/td&gt;</v>
      </c>
      <c r="S142" s="2" t="str">
        <f t="shared" si="14"/>
        <v>&lt;td&gt;&lt;/td&gt;</v>
      </c>
      <c r="T142" s="6" t="s">
        <v>68</v>
      </c>
      <c r="U142" s="52"/>
    </row>
    <row r="143" spans="1:21" x14ac:dyDescent="0.25">
      <c r="A143" s="34"/>
      <c r="B143" s="41" t="s">
        <v>273</v>
      </c>
      <c r="C143" s="44" t="s">
        <v>102</v>
      </c>
      <c r="D143" s="44" t="s">
        <v>75</v>
      </c>
      <c r="E143" s="38" t="s">
        <v>14</v>
      </c>
      <c r="F143" s="3">
        <v>468771</v>
      </c>
      <c r="G143" s="23"/>
      <c r="H143" s="23"/>
      <c r="I143" s="23"/>
      <c r="J143" s="23"/>
      <c r="K143" s="23"/>
      <c r="L143" s="23"/>
      <c r="M143" s="32">
        <v>212140</v>
      </c>
      <c r="O143" s="2" t="str">
        <f t="shared" si="10"/>
        <v>&lt;tr class="style3" &gt;&lt;td&gt;&lt;a href="http://iowawpagraves.org/view.php?id=212140" target="WPA"&gt;W&lt;/a&gt;&lt;/td&gt;&lt;td&gt;&lt;a href="http://iowagravestones.org/gs_view.php?id=468771" Target="GPP"&gt;P&lt;/a&gt;&lt;/td&gt;   &lt;td&gt;&lt;/td&gt;&lt;td&gt;Magnuson, Carl&lt;/td&gt;&lt;td&gt;Jan 8, 1826&lt;/td&gt;&lt;td&gt;1895&lt;/td&gt;&lt;td&gt;&lt;/td&gt;</v>
      </c>
      <c r="P143" s="6" t="str">
        <f t="shared" si="11"/>
        <v>Magnuson, Carl</v>
      </c>
      <c r="Q143" s="2" t="str">
        <f t="shared" si="12"/>
        <v>&lt;td&gt;&lt;a href="http://iowagravestones.org/gs_view.php?id=468771" Target="GPP"&gt;P&lt;/a&gt;&lt;/td&gt;</v>
      </c>
      <c r="R143" s="2" t="str">
        <f t="shared" si="13"/>
        <v xml:space="preserve">   &lt;td&gt;&lt;/td&gt;</v>
      </c>
      <c r="S143" s="2" t="str">
        <f t="shared" si="14"/>
        <v>&lt;td&gt;&lt;a href="http://iowawpagraves.org/view.php?id=212140" target="WPA"&gt;W&lt;/a&gt;&lt;/td&gt;</v>
      </c>
      <c r="T143" s="6" t="s">
        <v>68</v>
      </c>
      <c r="U143" s="52"/>
    </row>
    <row r="144" spans="1:21" x14ac:dyDescent="0.25">
      <c r="A144" s="34"/>
      <c r="B144" s="41" t="s">
        <v>268</v>
      </c>
      <c r="C144" s="42" t="s">
        <v>50</v>
      </c>
      <c r="D144" s="42" t="s">
        <v>71</v>
      </c>
      <c r="E144" s="38" t="s">
        <v>68</v>
      </c>
      <c r="F144" s="3">
        <v>468764</v>
      </c>
      <c r="G144" s="23"/>
      <c r="H144" s="23"/>
      <c r="I144" s="23"/>
      <c r="J144" s="23"/>
      <c r="K144" s="23"/>
      <c r="L144" s="23"/>
      <c r="M144" s="32">
        <v>212138</v>
      </c>
      <c r="O144" s="2" t="str">
        <f t="shared" si="10"/>
        <v>&lt;tr class="style3" &gt;&lt;td&gt;&lt;a href="http://iowawpagraves.org/view.php?id=212138" target="WPA"&gt;W&lt;/a&gt;&lt;/td&gt;&lt;td&gt;&lt;a href="http://iowagravestones.org/gs_view.php?id=468764" Target="GPP"&gt;P&lt;/a&gt;&lt;/td&gt;   &lt;td&gt;&lt;/td&gt;&lt;td&gt;Magnuson, Father&lt;/td&gt;&lt;td&gt;1855&lt;/td&gt;&lt;td&gt;1904&lt;/td&gt;&lt;td&gt; &lt;/td&gt;</v>
      </c>
      <c r="P144" s="6" t="str">
        <f t="shared" si="11"/>
        <v>Magnuson, Father</v>
      </c>
      <c r="Q144" s="2" t="str">
        <f t="shared" si="12"/>
        <v>&lt;td&gt;&lt;a href="http://iowagravestones.org/gs_view.php?id=468764" Target="GPP"&gt;P&lt;/a&gt;&lt;/td&gt;</v>
      </c>
      <c r="R144" s="2" t="str">
        <f t="shared" si="13"/>
        <v xml:space="preserve">   &lt;td&gt;&lt;/td&gt;</v>
      </c>
      <c r="S144" s="2" t="str">
        <f t="shared" si="14"/>
        <v>&lt;td&gt;&lt;a href="http://iowawpagraves.org/view.php?id=212138" target="WPA"&gt;W&lt;/a&gt;&lt;/td&gt;</v>
      </c>
      <c r="T144" s="6" t="s">
        <v>68</v>
      </c>
      <c r="U144" s="52"/>
    </row>
    <row r="145" spans="1:21" x14ac:dyDescent="0.25">
      <c r="A145" s="34"/>
      <c r="B145" s="41" t="s">
        <v>261</v>
      </c>
      <c r="C145" s="41"/>
      <c r="D145" s="41"/>
      <c r="E145" s="39"/>
      <c r="F145" s="3">
        <v>468760</v>
      </c>
      <c r="G145" s="23"/>
      <c r="H145" s="23"/>
      <c r="I145" s="23"/>
      <c r="J145" s="23"/>
      <c r="K145" s="23"/>
      <c r="L145" s="23"/>
      <c r="M145" s="32"/>
      <c r="O145" s="2" t="str">
        <f t="shared" si="10"/>
        <v>&lt;tr class="style3" &gt;&lt;td&gt;&lt;/td&gt;&lt;td&gt;&lt;a href="http://iowagravestones.org/gs_view.php?id=468760" Target="GPP"&gt;P&lt;/a&gt;&lt;/td&gt;   &lt;td&gt;&lt;/td&gt;&lt;td&gt;Magnuson, Father Family Stone&lt;/td&gt;&lt;td&gt;&lt;/td&gt;&lt;td&gt;&lt;/td&gt;&lt;td&gt;&lt;/td&gt;</v>
      </c>
      <c r="P145" s="6" t="str">
        <f t="shared" si="11"/>
        <v>Magnuson, Father Family Stone</v>
      </c>
      <c r="Q145" s="2" t="str">
        <f t="shared" si="12"/>
        <v>&lt;td&gt;&lt;a href="http://iowagravestones.org/gs_view.php?id=468760" Target="GPP"&gt;P&lt;/a&gt;&lt;/td&gt;</v>
      </c>
      <c r="R145" s="2" t="str">
        <f t="shared" si="13"/>
        <v xml:space="preserve">   &lt;td&gt;&lt;/td&gt;</v>
      </c>
      <c r="S145" s="2" t="str">
        <f t="shared" si="14"/>
        <v>&lt;td&gt;&lt;/td&gt;</v>
      </c>
      <c r="T145" s="6" t="s">
        <v>68</v>
      </c>
      <c r="U145" s="52"/>
    </row>
    <row r="146" spans="1:21" x14ac:dyDescent="0.25">
      <c r="A146" s="34"/>
      <c r="B146" s="41" t="s">
        <v>270</v>
      </c>
      <c r="C146" s="41"/>
      <c r="D146" s="41"/>
      <c r="E146" s="39" t="s">
        <v>68</v>
      </c>
      <c r="F146" s="3">
        <v>468768</v>
      </c>
      <c r="G146" s="23"/>
      <c r="H146" s="23"/>
      <c r="I146" s="23"/>
      <c r="J146" s="23"/>
      <c r="K146" s="23"/>
      <c r="L146" s="23"/>
      <c r="M146" s="32"/>
      <c r="O146" s="2" t="str">
        <f t="shared" si="10"/>
        <v>&lt;tr class="style3" &gt;&lt;td&gt;&lt;/td&gt;&lt;td&gt;&lt;a href="http://iowagravestones.org/gs_view.php?id=468768" Target="GPP"&gt;P&lt;/a&gt;&lt;/td&gt;   &lt;td&gt;&lt;/td&gt;&lt;td&gt;Magnuson, Infant Baby&lt;/td&gt;&lt;td&gt;&lt;/td&gt;&lt;td&gt;&lt;/td&gt;&lt;td&gt; &lt;/td&gt;</v>
      </c>
      <c r="P146" s="6" t="str">
        <f t="shared" si="11"/>
        <v>Magnuson, Infant Baby</v>
      </c>
      <c r="Q146" s="2" t="str">
        <f t="shared" si="12"/>
        <v>&lt;td&gt;&lt;a href="http://iowagravestones.org/gs_view.php?id=468768" Target="GPP"&gt;P&lt;/a&gt;&lt;/td&gt;</v>
      </c>
      <c r="R146" s="2" t="str">
        <f t="shared" si="13"/>
        <v xml:space="preserve">   &lt;td&gt;&lt;/td&gt;</v>
      </c>
      <c r="S146" s="2" t="str">
        <f t="shared" si="14"/>
        <v>&lt;td&gt;&lt;/td&gt;</v>
      </c>
      <c r="T146" s="6" t="s">
        <v>68</v>
      </c>
      <c r="U146" s="52"/>
    </row>
    <row r="147" spans="1:21" x14ac:dyDescent="0.25">
      <c r="A147" s="34"/>
      <c r="B147" s="41" t="s">
        <v>267</v>
      </c>
      <c r="C147" s="42" t="s">
        <v>86</v>
      </c>
      <c r="D147" s="42" t="s">
        <v>86</v>
      </c>
      <c r="E147" s="39" t="s">
        <v>68</v>
      </c>
      <c r="F147" s="3">
        <v>468763</v>
      </c>
      <c r="G147" s="23"/>
      <c r="H147" s="23"/>
      <c r="I147" s="23"/>
      <c r="J147" s="23"/>
      <c r="K147" s="23"/>
      <c r="L147" s="23"/>
      <c r="M147" s="32"/>
      <c r="O147" s="2" t="str">
        <f t="shared" si="10"/>
        <v>&lt;tr class="style3" &gt;&lt;td&gt;&lt;/td&gt;&lt;td&gt;&lt;a href="http://iowagravestones.org/gs_view.php?id=468763" Target="GPP"&gt;P&lt;/a&gt;&lt;/td&gt;   &lt;td&gt;&lt;/td&gt;&lt;td&gt;Magnuson, Josephine&lt;/td&gt;&lt;td&gt;1897&lt;/td&gt;&lt;td&gt;1897&lt;/td&gt;&lt;td&gt; &lt;/td&gt;</v>
      </c>
      <c r="P147" s="6" t="str">
        <f t="shared" si="11"/>
        <v>Magnuson, Josephine</v>
      </c>
      <c r="Q147" s="2" t="str">
        <f t="shared" si="12"/>
        <v>&lt;td&gt;&lt;a href="http://iowagravestones.org/gs_view.php?id=468763" Target="GPP"&gt;P&lt;/a&gt;&lt;/td&gt;</v>
      </c>
      <c r="R147" s="2" t="str">
        <f t="shared" si="13"/>
        <v xml:space="preserve">   &lt;td&gt;&lt;/td&gt;</v>
      </c>
      <c r="S147" s="2" t="str">
        <f t="shared" si="14"/>
        <v>&lt;td&gt;&lt;/td&gt;</v>
      </c>
      <c r="T147" s="6" t="s">
        <v>68</v>
      </c>
      <c r="U147" s="52"/>
    </row>
    <row r="148" spans="1:21" x14ac:dyDescent="0.25">
      <c r="A148" s="34"/>
      <c r="B148" s="41" t="s">
        <v>264</v>
      </c>
      <c r="C148" s="42" t="s">
        <v>265</v>
      </c>
      <c r="D148" s="42" t="s">
        <v>266</v>
      </c>
      <c r="E148" s="39" t="s">
        <v>68</v>
      </c>
      <c r="F148" s="3">
        <v>468762</v>
      </c>
      <c r="G148" s="23"/>
      <c r="H148" s="23"/>
      <c r="I148" s="23"/>
      <c r="J148" s="23"/>
      <c r="K148" s="23"/>
      <c r="L148" s="23"/>
      <c r="M148" s="32"/>
      <c r="O148" s="2" t="str">
        <f t="shared" si="10"/>
        <v>&lt;tr class="style3" &gt;&lt;td&gt;&lt;/td&gt;&lt;td&gt;&lt;a href="http://iowagravestones.org/gs_view.php?id=468762" Target="GPP"&gt;P&lt;/a&gt;&lt;/td&gt;   &lt;td&gt;&lt;/td&gt;&lt;td&gt;Magnuson, Lillian&lt;/td&gt;&lt;td&gt;1898&lt;/td&gt;&lt;td&gt;1989&lt;/td&gt;&lt;td&gt; &lt;/td&gt;</v>
      </c>
      <c r="P148" s="6" t="str">
        <f t="shared" si="11"/>
        <v>Magnuson, Lillian</v>
      </c>
      <c r="Q148" s="2" t="str">
        <f t="shared" si="12"/>
        <v>&lt;td&gt;&lt;a href="http://iowagravestones.org/gs_view.php?id=468762" Target="GPP"&gt;P&lt;/a&gt;&lt;/td&gt;</v>
      </c>
      <c r="R148" s="2" t="str">
        <f t="shared" si="13"/>
        <v xml:space="preserve">   &lt;td&gt;&lt;/td&gt;</v>
      </c>
      <c r="S148" s="2" t="str">
        <f t="shared" si="14"/>
        <v>&lt;td&gt;&lt;/td&gt;</v>
      </c>
      <c r="T148" s="6" t="s">
        <v>68</v>
      </c>
      <c r="U148" s="52"/>
    </row>
    <row r="149" spans="1:21" x14ac:dyDescent="0.25">
      <c r="A149" s="34"/>
      <c r="B149" s="41" t="s">
        <v>269</v>
      </c>
      <c r="C149" s="42" t="s">
        <v>92</v>
      </c>
      <c r="D149" s="42" t="s">
        <v>101</v>
      </c>
      <c r="E149" s="38" t="s">
        <v>68</v>
      </c>
      <c r="F149" s="3">
        <v>468766</v>
      </c>
      <c r="G149" s="23"/>
      <c r="H149" s="23"/>
      <c r="I149" s="23"/>
      <c r="J149" s="23"/>
      <c r="K149" s="23"/>
      <c r="L149" s="23"/>
      <c r="M149" s="32">
        <v>212137</v>
      </c>
      <c r="O149" s="2" t="str">
        <f t="shared" si="10"/>
        <v>&lt;tr class="style3" &gt;&lt;td&gt;&lt;a href="http://iowawpagraves.org/view.php?id=212137" target="WPA"&gt;W&lt;/a&gt;&lt;/td&gt;&lt;td&gt;&lt;a href="http://iowagravestones.org/gs_view.php?id=468766" Target="GPP"&gt;P&lt;/a&gt;&lt;/td&gt;   &lt;td&gt;&lt;/td&gt;&lt;td&gt;Magnuson, Mother&lt;/td&gt;&lt;td&gt;1858&lt;/td&gt;&lt;td&gt;1899&lt;/td&gt;&lt;td&gt; &lt;/td&gt;</v>
      </c>
      <c r="P149" s="6" t="str">
        <f t="shared" si="11"/>
        <v>Magnuson, Mother</v>
      </c>
      <c r="Q149" s="2" t="str">
        <f t="shared" si="12"/>
        <v>&lt;td&gt;&lt;a href="http://iowagravestones.org/gs_view.php?id=468766" Target="GPP"&gt;P&lt;/a&gt;&lt;/td&gt;</v>
      </c>
      <c r="R149" s="2" t="str">
        <f t="shared" si="13"/>
        <v xml:space="preserve">   &lt;td&gt;&lt;/td&gt;</v>
      </c>
      <c r="S149" s="2" t="str">
        <f t="shared" si="14"/>
        <v>&lt;td&gt;&lt;a href="http://iowawpagraves.org/view.php?id=212137" target="WPA"&gt;W&lt;/a&gt;&lt;/td&gt;</v>
      </c>
      <c r="T149" s="6" t="s">
        <v>68</v>
      </c>
      <c r="U149" s="52"/>
    </row>
    <row r="150" spans="1:21" x14ac:dyDescent="0.25">
      <c r="A150" s="34"/>
      <c r="B150" s="41" t="s">
        <v>262</v>
      </c>
      <c r="C150" s="42" t="s">
        <v>263</v>
      </c>
      <c r="D150" s="42" t="s">
        <v>86</v>
      </c>
      <c r="E150" s="39" t="s">
        <v>68</v>
      </c>
      <c r="F150" s="3">
        <v>468761</v>
      </c>
      <c r="G150" s="23"/>
      <c r="H150" s="23"/>
      <c r="I150" s="23"/>
      <c r="J150" s="23"/>
      <c r="K150" s="23"/>
      <c r="L150" s="23"/>
      <c r="M150" s="32"/>
      <c r="O150" s="2" t="str">
        <f t="shared" si="10"/>
        <v>&lt;tr class="style3" &gt;&lt;td&gt;&lt;/td&gt;&lt;td&gt;&lt;a href="http://iowagravestones.org/gs_view.php?id=468761" Target="GPP"&gt;P&lt;/a&gt;&lt;/td&gt;   &lt;td&gt;&lt;/td&gt;&lt;td&gt;Magnuson, Olga&lt;/td&gt;&lt;td&gt;1894&lt;/td&gt;&lt;td&gt;1897&lt;/td&gt;&lt;td&gt; &lt;/td&gt;</v>
      </c>
      <c r="P150" s="6" t="str">
        <f t="shared" si="11"/>
        <v>Magnuson, Olga</v>
      </c>
      <c r="Q150" s="2" t="str">
        <f t="shared" si="12"/>
        <v>&lt;td&gt;&lt;a href="http://iowagravestones.org/gs_view.php?id=468761" Target="GPP"&gt;P&lt;/a&gt;&lt;/td&gt;</v>
      </c>
      <c r="R150" s="2" t="str">
        <f t="shared" si="13"/>
        <v xml:space="preserve">   &lt;td&gt;&lt;/td&gt;</v>
      </c>
      <c r="S150" s="2" t="str">
        <f t="shared" si="14"/>
        <v>&lt;td&gt;&lt;/td&gt;</v>
      </c>
      <c r="T150" s="6" t="s">
        <v>68</v>
      </c>
      <c r="U150" s="52"/>
    </row>
    <row r="151" spans="1:21" x14ac:dyDescent="0.25">
      <c r="A151" s="34" t="s">
        <v>1</v>
      </c>
      <c r="B151" s="36" t="s">
        <v>65</v>
      </c>
      <c r="C151" s="34" t="s">
        <v>103</v>
      </c>
      <c r="D151" s="34" t="s">
        <v>104</v>
      </c>
      <c r="E151" s="38" t="s">
        <v>14</v>
      </c>
      <c r="F151" s="23"/>
      <c r="G151" s="23"/>
      <c r="H151" s="23"/>
      <c r="I151" s="23"/>
      <c r="J151" s="23"/>
      <c r="K151" s="23"/>
      <c r="L151" s="23"/>
      <c r="M151" s="32">
        <v>212525</v>
      </c>
      <c r="O151" s="2" t="str">
        <f t="shared" si="10"/>
        <v>&lt;tr class="style3" &gt;&lt;td&gt;&lt;a href="http://iowawpagraves.org/view.php?id=212525" target="WPA"&gt;W&lt;/a&gt;&lt;/td&gt;&lt;td&gt;&lt;/td&gt;   &lt;td&gt;&lt;/td&gt;&lt;td&gt;Monsuger, Nick         &lt;/td&gt;&lt;td&gt;Jun 25, 1852&lt;/td&gt;&lt;td&gt;Nov 16, 1870&lt;/td&gt;&lt;td&gt;&lt;/td&gt;</v>
      </c>
      <c r="P151" s="6" t="str">
        <f t="shared" si="11"/>
        <v xml:space="preserve">Monsuger, Nick         </v>
      </c>
      <c r="Q151" s="2" t="str">
        <f t="shared" si="12"/>
        <v>&lt;td&gt;&lt;/td&gt;</v>
      </c>
      <c r="R151" s="2" t="str">
        <f t="shared" si="13"/>
        <v xml:space="preserve">   &lt;td&gt;&lt;/td&gt;</v>
      </c>
      <c r="S151" s="2" t="str">
        <f t="shared" si="14"/>
        <v>&lt;td&gt;&lt;a href="http://iowawpagraves.org/view.php?id=212525" target="WPA"&gt;W&lt;/a&gt;&lt;/td&gt;</v>
      </c>
      <c r="T151" s="6" t="s">
        <v>68</v>
      </c>
      <c r="U151" s="52"/>
    </row>
    <row r="152" spans="1:21" ht="15.75" x14ac:dyDescent="0.25">
      <c r="A152" s="33" t="s">
        <v>170</v>
      </c>
      <c r="B152" s="35" t="s">
        <v>28</v>
      </c>
      <c r="C152" s="37" t="s">
        <v>6</v>
      </c>
      <c r="D152" s="37" t="s">
        <v>7</v>
      </c>
      <c r="E152" s="26" t="s">
        <v>8</v>
      </c>
      <c r="F152" s="24"/>
      <c r="G152" s="24"/>
      <c r="H152" s="24"/>
      <c r="I152" s="24"/>
      <c r="J152" s="24"/>
      <c r="K152" s="24"/>
      <c r="L152" s="24"/>
      <c r="M152" s="32" t="s">
        <v>14</v>
      </c>
      <c r="O152" s="2" t="str">
        <f t="shared" si="10"/>
        <v>&lt;tr class="style2" &gt;&lt;td&gt;W&lt;/td&gt;&lt;td&gt;P&lt;/td&gt;&lt;td&gt;O&lt;/td&gt;&lt;td &gt;Surnames Starting with N&lt;/td&gt;&lt;td&gt;Birth Date&lt;/td&gt;&lt;td&gt;Death Date&lt;/td&gt;&lt;td&gt;Notes&lt;/td&gt;</v>
      </c>
      <c r="P152" s="6" t="str">
        <f t="shared" si="11"/>
        <v>Naaa                            Names</v>
      </c>
      <c r="Q152" s="2" t="str">
        <f t="shared" si="12"/>
        <v>&lt;td&gt;&lt;/td&gt;</v>
      </c>
      <c r="R152" s="2" t="str">
        <f t="shared" si="13"/>
        <v xml:space="preserve">   &lt;td&gt;&lt;/td&gt;</v>
      </c>
      <c r="S152" s="2" t="str">
        <f t="shared" si="14"/>
        <v>&lt;td&gt;&lt;/td&gt;</v>
      </c>
      <c r="T152" s="6" t="s">
        <v>68</v>
      </c>
      <c r="U152" s="52"/>
    </row>
    <row r="153" spans="1:21" ht="15.75" x14ac:dyDescent="0.25">
      <c r="A153" s="33" t="s">
        <v>170</v>
      </c>
      <c r="B153" s="35" t="s">
        <v>29</v>
      </c>
      <c r="C153" s="37" t="s">
        <v>6</v>
      </c>
      <c r="D153" s="37" t="s">
        <v>7</v>
      </c>
      <c r="E153" s="26" t="s">
        <v>8</v>
      </c>
      <c r="F153" s="24"/>
      <c r="G153" s="24"/>
      <c r="H153" s="24"/>
      <c r="I153" s="24"/>
      <c r="J153" s="24"/>
      <c r="K153" s="24"/>
      <c r="L153" s="24"/>
      <c r="M153" s="32" t="s">
        <v>14</v>
      </c>
      <c r="O153" s="2" t="str">
        <f t="shared" si="10"/>
        <v>&lt;tr class="style2" &gt;&lt;td&gt;W&lt;/td&gt;&lt;td&gt;P&lt;/td&gt;&lt;td&gt;O&lt;/td&gt;&lt;td &gt;Surnames Starting with O&lt;/td&gt;&lt;td&gt;Birth Date&lt;/td&gt;&lt;td&gt;Death Date&lt;/td&gt;&lt;td&gt;Notes&lt;/td&gt;</v>
      </c>
      <c r="P153" s="6" t="str">
        <f t="shared" si="11"/>
        <v>Oaaa                            Names</v>
      </c>
      <c r="Q153" s="2" t="str">
        <f t="shared" si="12"/>
        <v>&lt;td&gt;&lt;/td&gt;</v>
      </c>
      <c r="R153" s="2" t="str">
        <f t="shared" si="13"/>
        <v xml:space="preserve">   &lt;td&gt;&lt;/td&gt;</v>
      </c>
      <c r="S153" s="2" t="str">
        <f t="shared" si="14"/>
        <v>&lt;td&gt;&lt;/td&gt;</v>
      </c>
      <c r="T153" s="6" t="s">
        <v>68</v>
      </c>
      <c r="U153" s="52"/>
    </row>
    <row r="154" spans="1:21" x14ac:dyDescent="0.25">
      <c r="A154" s="34"/>
      <c r="B154" s="41" t="s">
        <v>254</v>
      </c>
      <c r="C154" s="42" t="s">
        <v>87</v>
      </c>
      <c r="D154" s="42" t="s">
        <v>97</v>
      </c>
      <c r="E154" s="40"/>
      <c r="F154" s="3">
        <v>468755</v>
      </c>
      <c r="G154" s="23"/>
      <c r="H154" s="23"/>
      <c r="I154" s="23"/>
      <c r="J154" s="23"/>
      <c r="K154" s="23"/>
      <c r="L154" s="23"/>
      <c r="M154" s="32"/>
      <c r="O154" s="2" t="str">
        <f t="shared" si="10"/>
        <v>&lt;tr class="style3" &gt;&lt;td&gt;&lt;/td&gt;&lt;td&gt;&lt;a href="http://iowagravestones.org/gs_view.php?id=468755" Target="GPP"&gt;P&lt;/a&gt;&lt;/td&gt;   &lt;td&gt;&lt;/td&gt;&lt;td&gt;Ofstedahl, Ellen M&lt;/td&gt;&lt;td&gt;1869&lt;/td&gt;&lt;td&gt;1936&lt;/td&gt;&lt;td&gt;&lt;/td&gt;</v>
      </c>
      <c r="P154" s="6" t="str">
        <f t="shared" si="11"/>
        <v>Ofstedahl, Ellen M</v>
      </c>
      <c r="Q154" s="2" t="str">
        <f t="shared" si="12"/>
        <v>&lt;td&gt;&lt;a href="http://iowagravestones.org/gs_view.php?id=468755" Target="GPP"&gt;P&lt;/a&gt;&lt;/td&gt;</v>
      </c>
      <c r="R154" s="2" t="str">
        <f t="shared" si="13"/>
        <v xml:space="preserve">   &lt;td&gt;&lt;/td&gt;</v>
      </c>
      <c r="S154" s="2" t="str">
        <f t="shared" si="14"/>
        <v>&lt;td&gt;&lt;/td&gt;</v>
      </c>
      <c r="T154" s="6" t="s">
        <v>68</v>
      </c>
      <c r="U154" s="52"/>
    </row>
    <row r="155" spans="1:21" x14ac:dyDescent="0.25">
      <c r="A155" s="34"/>
      <c r="B155" s="41" t="s">
        <v>255</v>
      </c>
      <c r="C155" s="42" t="s">
        <v>256</v>
      </c>
      <c r="D155" s="42" t="s">
        <v>257</v>
      </c>
      <c r="E155" s="40"/>
      <c r="F155" s="3">
        <v>468756</v>
      </c>
      <c r="G155" s="23"/>
      <c r="H155" s="23"/>
      <c r="I155" s="23"/>
      <c r="J155" s="23"/>
      <c r="K155" s="23"/>
      <c r="L155" s="23"/>
      <c r="M155" s="32"/>
      <c r="O155" s="2" t="str">
        <f t="shared" si="10"/>
        <v>&lt;tr class="style3" &gt;&lt;td&gt;&lt;/td&gt;&lt;td&gt;&lt;a href="http://iowagravestones.org/gs_view.php?id=468756" Target="GPP"&gt;P&lt;/a&gt;&lt;/td&gt;   &lt;td&gt;&lt;/td&gt;&lt;td&gt;Ofstedahl, Nels&lt;/td&gt;&lt;td&gt;1864&lt;/td&gt;&lt;td&gt;1952&lt;/td&gt;&lt;td&gt;&lt;/td&gt;</v>
      </c>
      <c r="P155" s="6" t="str">
        <f t="shared" si="11"/>
        <v>Ofstedahl, Nels</v>
      </c>
      <c r="Q155" s="2" t="str">
        <f t="shared" si="12"/>
        <v>&lt;td&gt;&lt;a href="http://iowagravestones.org/gs_view.php?id=468756" Target="GPP"&gt;P&lt;/a&gt;&lt;/td&gt;</v>
      </c>
      <c r="R155" s="2" t="str">
        <f t="shared" si="13"/>
        <v xml:space="preserve">   &lt;td&gt;&lt;/td&gt;</v>
      </c>
      <c r="S155" s="2" t="str">
        <f t="shared" si="14"/>
        <v>&lt;td&gt;&lt;/td&gt;</v>
      </c>
      <c r="T155" s="6" t="s">
        <v>68</v>
      </c>
      <c r="U155" s="52"/>
    </row>
    <row r="156" spans="1:21" x14ac:dyDescent="0.25">
      <c r="A156" s="34"/>
      <c r="B156" s="41" t="s">
        <v>194</v>
      </c>
      <c r="C156" s="42" t="s">
        <v>195</v>
      </c>
      <c r="D156" s="41" t="s">
        <v>196</v>
      </c>
      <c r="E156" s="39"/>
      <c r="F156" s="3">
        <v>468720</v>
      </c>
      <c r="G156" s="23"/>
      <c r="H156" s="23"/>
      <c r="I156" s="23"/>
      <c r="J156" s="23"/>
      <c r="K156" s="23"/>
      <c r="L156" s="23"/>
      <c r="M156" s="32"/>
      <c r="O156" s="2" t="str">
        <f t="shared" si="10"/>
        <v>&lt;tr class="style3" &gt;&lt;td&gt;&lt;/td&gt;&lt;td&gt;&lt;a href="http://iowagravestones.org/gs_view.php?id=468720" Target="GPP"&gt;P&lt;/a&gt;&lt;/td&gt;   &lt;td&gt;&lt;/td&gt;&lt;td&gt;O'Rourke, Michael John&lt;/td&gt;&lt;td&gt;July 16, 1943&lt;/td&gt;&lt;td&gt;Oct. 28, 1990&lt;/td&gt;&lt;td&gt;&lt;/td&gt;</v>
      </c>
      <c r="P156" s="6" t="str">
        <f t="shared" si="11"/>
        <v>O'Rourke, Michael John</v>
      </c>
      <c r="Q156" s="2" t="str">
        <f t="shared" si="12"/>
        <v>&lt;td&gt;&lt;a href="http://iowagravestones.org/gs_view.php?id=468720" Target="GPP"&gt;P&lt;/a&gt;&lt;/td&gt;</v>
      </c>
      <c r="R156" s="2" t="str">
        <f t="shared" si="13"/>
        <v xml:space="preserve">   &lt;td&gt;&lt;/td&gt;</v>
      </c>
      <c r="S156" s="2" t="str">
        <f t="shared" si="14"/>
        <v>&lt;td&gt;&lt;/td&gt;</v>
      </c>
      <c r="T156" s="6" t="s">
        <v>68</v>
      </c>
      <c r="U156" s="52"/>
    </row>
    <row r="157" spans="1:21" x14ac:dyDescent="0.25">
      <c r="A157" s="34"/>
      <c r="B157" s="41" t="s">
        <v>194</v>
      </c>
      <c r="C157" s="42" t="s">
        <v>195</v>
      </c>
      <c r="D157" s="41" t="s">
        <v>196</v>
      </c>
      <c r="E157" s="39"/>
      <c r="F157" s="3">
        <v>468721</v>
      </c>
      <c r="G157" s="23"/>
      <c r="H157" s="23"/>
      <c r="I157" s="23"/>
      <c r="J157" s="23"/>
      <c r="K157" s="23"/>
      <c r="L157" s="23"/>
      <c r="M157" s="32"/>
      <c r="O157" s="2" t="str">
        <f t="shared" si="10"/>
        <v>&lt;tr class="style3" &gt;&lt;td&gt;&lt;/td&gt;&lt;td&gt;&lt;a href="http://iowagravestones.org/gs_view.php?id=468721" Target="GPP"&gt;P&lt;/a&gt;&lt;/td&gt;   &lt;td&gt;&lt;/td&gt;&lt;td&gt;O'Rourke, Michael John&lt;/td&gt;&lt;td&gt;July 16, 1943&lt;/td&gt;&lt;td&gt;Oct. 28, 1990&lt;/td&gt;&lt;td&gt;&lt;/td&gt;</v>
      </c>
      <c r="P157" s="6" t="str">
        <f t="shared" si="11"/>
        <v>O'Rourke, Michael John</v>
      </c>
      <c r="Q157" s="2" t="str">
        <f t="shared" si="12"/>
        <v>&lt;td&gt;&lt;a href="http://iowagravestones.org/gs_view.php?id=468721" Target="GPP"&gt;P&lt;/a&gt;&lt;/td&gt;</v>
      </c>
      <c r="R157" s="2" t="str">
        <f t="shared" si="13"/>
        <v xml:space="preserve">   &lt;td&gt;&lt;/td&gt;</v>
      </c>
      <c r="S157" s="2" t="str">
        <f t="shared" si="14"/>
        <v>&lt;td&gt;&lt;/td&gt;</v>
      </c>
      <c r="T157" s="6" t="s">
        <v>68</v>
      </c>
      <c r="U157" s="52"/>
    </row>
    <row r="158" spans="1:21" ht="15.75" x14ac:dyDescent="0.25">
      <c r="A158" s="33" t="s">
        <v>170</v>
      </c>
      <c r="B158" s="35" t="s">
        <v>30</v>
      </c>
      <c r="C158" s="37" t="s">
        <v>6</v>
      </c>
      <c r="D158" s="37" t="s">
        <v>7</v>
      </c>
      <c r="E158" s="26" t="s">
        <v>8</v>
      </c>
      <c r="F158" s="24"/>
      <c r="G158" s="24"/>
      <c r="H158" s="24"/>
      <c r="I158" s="24"/>
      <c r="J158" s="24"/>
      <c r="K158" s="24"/>
      <c r="L158" s="24"/>
      <c r="M158" s="32" t="s">
        <v>14</v>
      </c>
      <c r="O158" s="2" t="str">
        <f t="shared" si="10"/>
        <v>&lt;tr class="style2" &gt;&lt;td&gt;W&lt;/td&gt;&lt;td&gt;P&lt;/td&gt;&lt;td&gt;O&lt;/td&gt;&lt;td &gt;Surnames Starting with P&lt;/td&gt;&lt;td&gt;Birth Date&lt;/td&gt;&lt;td&gt;Death Date&lt;/td&gt;&lt;td&gt;Notes&lt;/td&gt;</v>
      </c>
      <c r="P158" s="6" t="str">
        <f t="shared" si="11"/>
        <v>Paaa                            Names</v>
      </c>
      <c r="Q158" s="2" t="str">
        <f t="shared" si="12"/>
        <v>&lt;td&gt;&lt;/td&gt;</v>
      </c>
      <c r="R158" s="2" t="str">
        <f t="shared" si="13"/>
        <v xml:space="preserve">   &lt;td&gt;&lt;/td&gt;</v>
      </c>
      <c r="S158" s="2" t="str">
        <f t="shared" si="14"/>
        <v>&lt;td&gt;&lt;/td&gt;</v>
      </c>
      <c r="T158" s="6" t="s">
        <v>68</v>
      </c>
      <c r="U158" s="52"/>
    </row>
    <row r="159" spans="1:21" ht="15.75" x14ac:dyDescent="0.25">
      <c r="A159" s="33" t="s">
        <v>170</v>
      </c>
      <c r="B159" s="35" t="s">
        <v>31</v>
      </c>
      <c r="C159" s="37" t="s">
        <v>6</v>
      </c>
      <c r="D159" s="37" t="s">
        <v>7</v>
      </c>
      <c r="E159" s="26" t="s">
        <v>8</v>
      </c>
      <c r="F159" s="24"/>
      <c r="G159" s="24"/>
      <c r="H159" s="24"/>
      <c r="I159" s="24"/>
      <c r="J159" s="24"/>
      <c r="K159" s="24"/>
      <c r="L159" s="24"/>
      <c r="M159" s="32" t="s">
        <v>14</v>
      </c>
      <c r="O159" s="2" t="str">
        <f t="shared" si="10"/>
        <v>&lt;tr class="style2" &gt;&lt;td&gt;W&lt;/td&gt;&lt;td&gt;P&lt;/td&gt;&lt;td&gt;O&lt;/td&gt;&lt;td &gt;Surnames Starting with Q&lt;/td&gt;&lt;td&gt;Birth Date&lt;/td&gt;&lt;td&gt;Death Date&lt;/td&gt;&lt;td&gt;Notes&lt;/td&gt;</v>
      </c>
      <c r="P159" s="6" t="str">
        <f t="shared" si="11"/>
        <v>Qaaa                            Names</v>
      </c>
      <c r="Q159" s="2" t="str">
        <f t="shared" si="12"/>
        <v>&lt;td&gt;&lt;/td&gt;</v>
      </c>
      <c r="R159" s="2" t="str">
        <f t="shared" si="13"/>
        <v xml:space="preserve">   &lt;td&gt;&lt;/td&gt;</v>
      </c>
      <c r="S159" s="2" t="str">
        <f t="shared" si="14"/>
        <v>&lt;td&gt;&lt;/td&gt;</v>
      </c>
      <c r="T159" s="6" t="s">
        <v>68</v>
      </c>
      <c r="U159" s="52"/>
    </row>
    <row r="160" spans="1:21" ht="15.75" x14ac:dyDescent="0.25">
      <c r="A160" s="33" t="s">
        <v>170</v>
      </c>
      <c r="B160" s="35" t="s">
        <v>32</v>
      </c>
      <c r="C160" s="37" t="s">
        <v>6</v>
      </c>
      <c r="D160" s="37" t="s">
        <v>7</v>
      </c>
      <c r="E160" s="26" t="s">
        <v>8</v>
      </c>
      <c r="F160" s="24"/>
      <c r="G160" s="24"/>
      <c r="H160" s="24"/>
      <c r="I160" s="24"/>
      <c r="J160" s="24"/>
      <c r="K160" s="24"/>
      <c r="L160" s="24"/>
      <c r="M160" s="32" t="s">
        <v>14</v>
      </c>
      <c r="O160" s="2" t="str">
        <f t="shared" si="10"/>
        <v>&lt;tr class="style2" &gt;&lt;td&gt;W&lt;/td&gt;&lt;td&gt;P&lt;/td&gt;&lt;td&gt;O&lt;/td&gt;&lt;td &gt;Surnames Starting with R&lt;/td&gt;&lt;td&gt;Birth Date&lt;/td&gt;&lt;td&gt;Death Date&lt;/td&gt;&lt;td&gt;Notes&lt;/td&gt;</v>
      </c>
      <c r="P160" s="6" t="str">
        <f t="shared" si="11"/>
        <v>Raaa                            Names</v>
      </c>
      <c r="Q160" s="2" t="str">
        <f t="shared" si="12"/>
        <v>&lt;td&gt;&lt;/td&gt;</v>
      </c>
      <c r="R160" s="2" t="str">
        <f t="shared" si="13"/>
        <v xml:space="preserve">   &lt;td&gt;&lt;/td&gt;</v>
      </c>
      <c r="S160" s="2" t="str">
        <f t="shared" si="14"/>
        <v>&lt;td&gt;&lt;/td&gt;</v>
      </c>
      <c r="T160" s="6" t="s">
        <v>68</v>
      </c>
      <c r="U160" s="52"/>
    </row>
    <row r="161" spans="1:21" x14ac:dyDescent="0.25">
      <c r="A161" s="34"/>
      <c r="B161" s="41" t="s">
        <v>244</v>
      </c>
      <c r="C161" s="42" t="s">
        <v>245</v>
      </c>
      <c r="D161" s="42" t="s">
        <v>245</v>
      </c>
      <c r="E161" s="40"/>
      <c r="F161" s="3">
        <v>468748</v>
      </c>
      <c r="G161" s="23"/>
      <c r="H161" s="23"/>
      <c r="I161" s="23"/>
      <c r="J161" s="23"/>
      <c r="K161" s="23"/>
      <c r="L161" s="23"/>
      <c r="M161" s="32"/>
      <c r="O161" s="2" t="str">
        <f t="shared" si="10"/>
        <v>&lt;tr class="style3" &gt;&lt;td&gt;&lt;/td&gt;&lt;td&gt;&lt;a href="http://iowagravestones.org/gs_view.php?id=468748" Target="GPP"&gt;P&lt;/a&gt;&lt;/td&gt;   &lt;td&gt;&lt;/td&gt;&lt;td&gt;Rassman, Dean Alan&lt;/td&gt;&lt;td&gt;July 1, 1971&lt;/td&gt;&lt;td&gt;July 1, 1971&lt;/td&gt;&lt;td&gt;&lt;/td&gt;</v>
      </c>
      <c r="P161" s="6" t="str">
        <f t="shared" si="11"/>
        <v>Rassman, Dean Alan</v>
      </c>
      <c r="Q161" s="2" t="str">
        <f t="shared" si="12"/>
        <v>&lt;td&gt;&lt;a href="http://iowagravestones.org/gs_view.php?id=468748" Target="GPP"&gt;P&lt;/a&gt;&lt;/td&gt;</v>
      </c>
      <c r="R161" s="2" t="str">
        <f t="shared" si="13"/>
        <v xml:space="preserve">   &lt;td&gt;&lt;/td&gt;</v>
      </c>
      <c r="S161" s="2" t="str">
        <f t="shared" si="14"/>
        <v>&lt;td&gt;&lt;/td&gt;</v>
      </c>
      <c r="T161" s="6" t="s">
        <v>68</v>
      </c>
      <c r="U161" s="52"/>
    </row>
    <row r="162" spans="1:21" x14ac:dyDescent="0.25">
      <c r="A162" s="34" t="s">
        <v>0</v>
      </c>
      <c r="B162" s="36" t="s">
        <v>130</v>
      </c>
      <c r="C162" s="34">
        <v>1899</v>
      </c>
      <c r="D162" s="34">
        <v>1993</v>
      </c>
      <c r="E162" s="28" t="s">
        <v>68</v>
      </c>
      <c r="F162" s="2">
        <v>360414</v>
      </c>
      <c r="G162" s="6"/>
      <c r="H162" s="6"/>
      <c r="I162" s="6"/>
      <c r="J162" s="6"/>
      <c r="K162" s="6"/>
      <c r="L162" s="6"/>
      <c r="M162" s="32" t="s">
        <v>14</v>
      </c>
      <c r="O162" s="2" t="str">
        <f t="shared" si="10"/>
        <v>&lt;tr class="style3" &gt;&lt;td&gt;&lt;/td&gt;&lt;td&gt;&lt;a href="http://iowagravestones.org/gs_view.php?id=360414" Target="GPP"&gt;P&lt;/a&gt;&lt;/td&gt;   &lt;td&gt;&lt;/td&gt;&lt;td&gt;Ringoen, Hattie M.&lt;/td&gt;&lt;td&gt;1899&lt;/td&gt;&lt;td&gt;1993&lt;/td&gt;&lt;td&gt; &lt;/td&gt;</v>
      </c>
      <c r="P162" s="6" t="str">
        <f t="shared" si="11"/>
        <v>Ringoen, Hattie M.</v>
      </c>
      <c r="Q162" s="2" t="str">
        <f t="shared" si="12"/>
        <v>&lt;td&gt;&lt;a href="http://iowagravestones.org/gs_view.php?id=360414" Target="GPP"&gt;P&lt;/a&gt;&lt;/td&gt;</v>
      </c>
      <c r="R162" s="2" t="str">
        <f t="shared" si="13"/>
        <v xml:space="preserve">   &lt;td&gt;&lt;/td&gt;</v>
      </c>
      <c r="S162" s="2" t="str">
        <f t="shared" si="14"/>
        <v>&lt;td&gt;&lt;/td&gt;</v>
      </c>
      <c r="T162" s="6" t="s">
        <v>68</v>
      </c>
      <c r="U162" s="52"/>
    </row>
    <row r="163" spans="1:21" x14ac:dyDescent="0.25">
      <c r="A163" s="34" t="s">
        <v>0</v>
      </c>
      <c r="B163" s="36" t="s">
        <v>132</v>
      </c>
      <c r="C163" s="34">
        <v>1930</v>
      </c>
      <c r="D163" s="34">
        <v>2000</v>
      </c>
      <c r="E163" s="28" t="s">
        <v>68</v>
      </c>
      <c r="F163" s="2">
        <v>360420</v>
      </c>
      <c r="G163" s="6"/>
      <c r="H163" s="6"/>
      <c r="I163" s="6"/>
      <c r="J163" s="6"/>
      <c r="K163" s="6"/>
      <c r="L163" s="6"/>
      <c r="M163" s="32" t="s">
        <v>14</v>
      </c>
      <c r="O163" s="2" t="str">
        <f t="shared" si="10"/>
        <v>&lt;tr class="style3" &gt;&lt;td&gt;&lt;/td&gt;&lt;td&gt;&lt;a href="http://iowagravestones.org/gs_view.php?id=360420" Target="GPP"&gt;P&lt;/a&gt;&lt;/td&gt;   &lt;td&gt;&lt;/td&gt;&lt;td&gt;Ringoen, Joyce&lt;/td&gt;&lt;td&gt;1930&lt;/td&gt;&lt;td&gt;2000&lt;/td&gt;&lt;td&gt; &lt;/td&gt;</v>
      </c>
      <c r="P163" s="6" t="str">
        <f t="shared" si="11"/>
        <v>Ringoen, Joyce</v>
      </c>
      <c r="Q163" s="2" t="str">
        <f t="shared" si="12"/>
        <v>&lt;td&gt;&lt;a href="http://iowagravestones.org/gs_view.php?id=360420" Target="GPP"&gt;P&lt;/a&gt;&lt;/td&gt;</v>
      </c>
      <c r="R163" s="2" t="str">
        <f t="shared" si="13"/>
        <v xml:space="preserve">   &lt;td&gt;&lt;/td&gt;</v>
      </c>
      <c r="S163" s="2" t="str">
        <f t="shared" si="14"/>
        <v>&lt;td&gt;&lt;/td&gt;</v>
      </c>
      <c r="T163" s="6" t="s">
        <v>68</v>
      </c>
      <c r="U163" s="52"/>
    </row>
    <row r="164" spans="1:21" x14ac:dyDescent="0.25">
      <c r="A164" s="34" t="s">
        <v>0</v>
      </c>
      <c r="B164" s="36" t="s">
        <v>129</v>
      </c>
      <c r="C164" s="34" t="s">
        <v>154</v>
      </c>
      <c r="D164" s="34" t="s">
        <v>155</v>
      </c>
      <c r="E164" s="28" t="s">
        <v>68</v>
      </c>
      <c r="F164" s="2">
        <v>360413</v>
      </c>
      <c r="G164" s="6"/>
      <c r="H164" s="6"/>
      <c r="I164" s="6"/>
      <c r="J164" s="6"/>
      <c r="K164" s="6"/>
      <c r="L164" s="6"/>
      <c r="M164" s="32" t="s">
        <v>14</v>
      </c>
      <c r="O164" s="2" t="str">
        <f t="shared" si="10"/>
        <v>&lt;tr class="style3" &gt;&lt;td&gt;&lt;/td&gt;&lt;td&gt;&lt;a href="http://iowagravestones.org/gs_view.php?id=360413" Target="GPP"&gt;P&lt;/a&gt;&lt;/td&gt;   &lt;td&gt;&lt;/td&gt;&lt;td&gt;Ringoen, Leann Kaye&lt;/td&gt;&lt;td&gt;Oct. 4, 1955&lt;/td&gt;&lt;td&gt;May 4, 1956&lt;/td&gt;&lt;td&gt; &lt;/td&gt;</v>
      </c>
      <c r="P164" s="6" t="str">
        <f t="shared" si="11"/>
        <v>Ringoen, Leann Kaye</v>
      </c>
      <c r="Q164" s="2" t="str">
        <f t="shared" si="12"/>
        <v>&lt;td&gt;&lt;a href="http://iowagravestones.org/gs_view.php?id=360413" Target="GPP"&gt;P&lt;/a&gt;&lt;/td&gt;</v>
      </c>
      <c r="R164" s="2" t="str">
        <f t="shared" si="13"/>
        <v xml:space="preserve">   &lt;td&gt;&lt;/td&gt;</v>
      </c>
      <c r="S164" s="2" t="str">
        <f t="shared" si="14"/>
        <v>&lt;td&gt;&lt;/td&gt;</v>
      </c>
      <c r="T164" s="6" t="s">
        <v>68</v>
      </c>
      <c r="U164" s="52"/>
    </row>
    <row r="165" spans="1:21" x14ac:dyDescent="0.25">
      <c r="A165" s="27" t="s">
        <v>0</v>
      </c>
      <c r="B165" s="28" t="s">
        <v>131</v>
      </c>
      <c r="C165" s="27" t="s">
        <v>156</v>
      </c>
      <c r="D165" s="27" t="s">
        <v>157</v>
      </c>
      <c r="E165" s="28" t="s">
        <v>68</v>
      </c>
      <c r="F165" s="2">
        <v>360415</v>
      </c>
      <c r="G165" s="6"/>
      <c r="H165" s="6"/>
      <c r="I165" s="6"/>
      <c r="J165" s="6"/>
      <c r="K165" s="6"/>
      <c r="L165" s="6"/>
      <c r="M165" s="32" t="s">
        <v>14</v>
      </c>
      <c r="O165" s="2" t="str">
        <f t="shared" si="10"/>
        <v>&lt;tr class="style3" &gt;&lt;td&gt;&lt;/td&gt;&lt;td&gt;&lt;a href="http://iowagravestones.org/gs_view.php?id=360415" Target="GPP"&gt;P&lt;/a&gt;&lt;/td&gt;   &lt;td&gt;&lt;/td&gt;&lt;td&gt;Ringoen, Marion R.&lt;/td&gt;&lt;td&gt;April 22, 1898&lt;/td&gt;&lt;td&gt;Sept. 2, 1968&lt;/td&gt;&lt;td&gt; &lt;/td&gt;</v>
      </c>
      <c r="P165" s="6" t="str">
        <f t="shared" si="11"/>
        <v>Ringoen, Marion R.</v>
      </c>
      <c r="Q165" s="2" t="str">
        <f t="shared" si="12"/>
        <v>&lt;td&gt;&lt;a href="http://iowagravestones.org/gs_view.php?id=360415" Target="GPP"&gt;P&lt;/a&gt;&lt;/td&gt;</v>
      </c>
      <c r="R165" s="2" t="str">
        <f t="shared" si="13"/>
        <v xml:space="preserve">   &lt;td&gt;&lt;/td&gt;</v>
      </c>
      <c r="S165" s="2" t="str">
        <f t="shared" si="14"/>
        <v>&lt;td&gt;&lt;/td&gt;</v>
      </c>
      <c r="T165" s="6" t="s">
        <v>68</v>
      </c>
      <c r="U165" s="52"/>
    </row>
    <row r="166" spans="1:21" x14ac:dyDescent="0.25">
      <c r="A166" s="27"/>
      <c r="B166" s="50" t="s">
        <v>169</v>
      </c>
      <c r="C166" s="49"/>
      <c r="D166" s="49"/>
      <c r="E166" s="28"/>
      <c r="F166" s="2">
        <v>360425</v>
      </c>
      <c r="G166" s="6"/>
      <c r="H166" s="6"/>
      <c r="I166" s="6"/>
      <c r="J166" s="6"/>
      <c r="K166" s="6"/>
      <c r="L166" s="6"/>
      <c r="M166" s="32" t="s">
        <v>14</v>
      </c>
      <c r="O166" s="2" t="str">
        <f t="shared" si="10"/>
        <v>&lt;tr class="style3" &gt;&lt;td&gt;&lt;/td&gt;&lt;td&gt;&lt;a href="http://iowagravestones.org/gs_view.php?id=360425" Target="GPP"&gt;P&lt;/a&gt;&lt;/td&gt;   &lt;td&gt;&lt;/td&gt;&lt;td&gt;Ringoen, Marion R.-Additional GPP&lt;/td&gt;&lt;td&gt;&lt;/td&gt;&lt;td&gt;&lt;/td&gt;&lt;td&gt;&lt;/td&gt;</v>
      </c>
      <c r="P166" s="6" t="str">
        <f t="shared" si="11"/>
        <v>Ringoen, Marion R.-Additional GPP</v>
      </c>
      <c r="Q166" s="2" t="str">
        <f t="shared" si="12"/>
        <v>&lt;td&gt;&lt;a href="http://iowagravestones.org/gs_view.php?id=360425" Target="GPP"&gt;P&lt;/a&gt;&lt;/td&gt;</v>
      </c>
      <c r="R166" s="2" t="str">
        <f t="shared" si="13"/>
        <v xml:space="preserve">   &lt;td&gt;&lt;/td&gt;</v>
      </c>
      <c r="S166" s="2" t="str">
        <f t="shared" si="14"/>
        <v>&lt;td&gt;&lt;/td&gt;</v>
      </c>
      <c r="T166" s="6" t="s">
        <v>68</v>
      </c>
      <c r="U166" s="52"/>
    </row>
    <row r="167" spans="1:21" x14ac:dyDescent="0.25">
      <c r="A167" s="27" t="s">
        <v>0</v>
      </c>
      <c r="B167" s="28" t="s">
        <v>133</v>
      </c>
      <c r="C167" s="27">
        <v>1930</v>
      </c>
      <c r="D167" s="27">
        <v>1977</v>
      </c>
      <c r="E167" s="28" t="s">
        <v>68</v>
      </c>
      <c r="F167" s="2">
        <v>360421</v>
      </c>
      <c r="G167" s="6"/>
      <c r="H167" s="6"/>
      <c r="I167" s="6"/>
      <c r="J167" s="6"/>
      <c r="K167" s="6"/>
      <c r="L167" s="6"/>
      <c r="M167" s="32" t="s">
        <v>14</v>
      </c>
      <c r="O167" s="2" t="str">
        <f t="shared" si="10"/>
        <v>&lt;tr class="style3" &gt;&lt;td&gt;&lt;/td&gt;&lt;td&gt;&lt;a href="http://iowagravestones.org/gs_view.php?id=360421" Target="GPP"&gt;P&lt;/a&gt;&lt;/td&gt;   &lt;td&gt;&lt;/td&gt;&lt;td&gt;Ringoen, Robert&lt;/td&gt;&lt;td&gt;1930&lt;/td&gt;&lt;td&gt;1977&lt;/td&gt;&lt;td&gt; &lt;/td&gt;</v>
      </c>
      <c r="P167" s="6" t="str">
        <f t="shared" si="11"/>
        <v>Ringoen, Robert</v>
      </c>
      <c r="Q167" s="2" t="str">
        <f t="shared" si="12"/>
        <v>&lt;td&gt;&lt;a href="http://iowagravestones.org/gs_view.php?id=360421" Target="GPP"&gt;P&lt;/a&gt;&lt;/td&gt;</v>
      </c>
      <c r="R167" s="2" t="str">
        <f t="shared" si="13"/>
        <v xml:space="preserve">   &lt;td&gt;&lt;/td&gt;</v>
      </c>
      <c r="S167" s="2" t="str">
        <f t="shared" si="14"/>
        <v>&lt;td&gt;&lt;/td&gt;</v>
      </c>
      <c r="T167" s="6" t="s">
        <v>68</v>
      </c>
      <c r="U167" s="52"/>
    </row>
    <row r="168" spans="1:21" ht="26.25" x14ac:dyDescent="0.25">
      <c r="A168" s="27" t="s">
        <v>163</v>
      </c>
      <c r="B168" s="28" t="s">
        <v>128</v>
      </c>
      <c r="C168" s="27">
        <v>1871</v>
      </c>
      <c r="D168" s="27">
        <v>1921</v>
      </c>
      <c r="E168" s="38" t="s">
        <v>501</v>
      </c>
      <c r="F168" s="2">
        <v>360407</v>
      </c>
      <c r="G168" s="6"/>
      <c r="H168" s="6"/>
      <c r="I168" s="6"/>
      <c r="J168" s="6"/>
      <c r="K168" s="6"/>
      <c r="L168" s="6"/>
      <c r="M168" s="32">
        <v>214044</v>
      </c>
      <c r="O168" s="2" t="str">
        <f t="shared" si="10"/>
        <v>&lt;tr class="style3" &gt;&lt;td&gt;&lt;a href="http://iowawpagraves.org/view.php?id=214044" target="WPA"&gt;W&lt;/a&gt;&lt;/td&gt;&lt;td&gt;&lt;a href="http://iowagravestones.org/gs_view.php?id=360407" Target="GPP"&gt;P&lt;/a&gt;&lt;/td&gt;   &lt;td&gt;&lt;/td&gt;&lt;td&gt;Ringoen, Sara M.&lt;/td&gt;&lt;td&gt;1871&lt;/td&gt;&lt;td&gt;1921&lt;/td&gt;&lt;td&gt;The WPA spelled Ringoen, Sara M. as Ringean, Sora M.&lt;/td&gt;</v>
      </c>
      <c r="P168" s="6" t="str">
        <f t="shared" si="11"/>
        <v>Ringoen, Sara M.</v>
      </c>
      <c r="Q168" s="2" t="str">
        <f t="shared" si="12"/>
        <v>&lt;td&gt;&lt;a href="http://iowagravestones.org/gs_view.php?id=360407" Target="GPP"&gt;P&lt;/a&gt;&lt;/td&gt;</v>
      </c>
      <c r="R168" s="2" t="str">
        <f t="shared" si="13"/>
        <v xml:space="preserve">   &lt;td&gt;&lt;/td&gt;</v>
      </c>
      <c r="S168" s="2" t="str">
        <f t="shared" si="14"/>
        <v>&lt;td&gt;&lt;a href="http://iowawpagraves.org/view.php?id=214044" target="WPA"&gt;W&lt;/a&gt;&lt;/td&gt;</v>
      </c>
      <c r="T168" s="6" t="s">
        <v>68</v>
      </c>
      <c r="U168" s="52"/>
    </row>
    <row r="169" spans="1:21" ht="15.75" x14ac:dyDescent="0.25">
      <c r="A169" s="33" t="s">
        <v>170</v>
      </c>
      <c r="B169" s="35" t="s">
        <v>33</v>
      </c>
      <c r="C169" s="37" t="s">
        <v>6</v>
      </c>
      <c r="D169" s="37" t="s">
        <v>7</v>
      </c>
      <c r="E169" s="37" t="s">
        <v>8</v>
      </c>
      <c r="F169" s="24"/>
      <c r="G169" s="24"/>
      <c r="H169" s="24"/>
      <c r="I169" s="24"/>
      <c r="J169" s="24"/>
      <c r="K169" s="24"/>
      <c r="L169" s="24"/>
      <c r="M169" s="32" t="s">
        <v>14</v>
      </c>
      <c r="O169" s="2" t="str">
        <f t="shared" si="10"/>
        <v>&lt;tr class="style2" &gt;&lt;td&gt;W&lt;/td&gt;&lt;td&gt;P&lt;/td&gt;&lt;td&gt;O&lt;/td&gt;&lt;td &gt;Surnames Starting with S&lt;/td&gt;&lt;td&gt;Birth Date&lt;/td&gt;&lt;td&gt;Death Date&lt;/td&gt;&lt;td&gt;Notes&lt;/td&gt;</v>
      </c>
      <c r="P169" s="6" t="str">
        <f t="shared" si="11"/>
        <v>Saaa                            Names</v>
      </c>
      <c r="Q169" s="2" t="str">
        <f t="shared" si="12"/>
        <v>&lt;td&gt;&lt;/td&gt;</v>
      </c>
      <c r="R169" s="2" t="str">
        <f t="shared" si="13"/>
        <v xml:space="preserve">   &lt;td&gt;&lt;/td&gt;</v>
      </c>
      <c r="S169" s="2" t="str">
        <f t="shared" si="14"/>
        <v>&lt;td&gt;&lt;/td&gt;</v>
      </c>
      <c r="T169" s="6" t="s">
        <v>68</v>
      </c>
      <c r="U169" s="52"/>
    </row>
    <row r="170" spans="1:21" x14ac:dyDescent="0.25">
      <c r="A170" s="34"/>
      <c r="B170" s="41" t="s">
        <v>379</v>
      </c>
      <c r="C170" s="41"/>
      <c r="D170" s="41"/>
      <c r="E170" s="2" t="s">
        <v>68</v>
      </c>
      <c r="F170" s="3">
        <v>468847</v>
      </c>
      <c r="G170" s="23"/>
      <c r="H170" s="23"/>
      <c r="I170" s="23"/>
      <c r="J170" s="23"/>
      <c r="K170" s="23"/>
      <c r="L170" s="23"/>
      <c r="M170" s="32"/>
      <c r="O170" s="2" t="str">
        <f t="shared" si="10"/>
        <v>&lt;tr class="style3" &gt;&lt;td&gt;&lt;/td&gt;&lt;td&gt;&lt;a href="http://iowagravestones.org/gs_view.php?id=468847" Target="GPP"&gt;P&lt;/a&gt;&lt;/td&gt;   &lt;td&gt;&lt;/td&gt;&lt;td&gt;Sanderson, ????&lt;/td&gt;&lt;td&gt;&lt;/td&gt;&lt;td&gt;&lt;/td&gt;&lt;td&gt; &lt;/td&gt;</v>
      </c>
      <c r="P170" s="6" t="str">
        <f t="shared" si="11"/>
        <v>Sanderson, ????</v>
      </c>
      <c r="Q170" s="2" t="str">
        <f t="shared" si="12"/>
        <v>&lt;td&gt;&lt;a href="http://iowagravestones.org/gs_view.php?id=468847" Target="GPP"&gt;P&lt;/a&gt;&lt;/td&gt;</v>
      </c>
      <c r="R170" s="2" t="str">
        <f t="shared" si="13"/>
        <v xml:space="preserve">   &lt;td&gt;&lt;/td&gt;</v>
      </c>
      <c r="S170" s="2" t="str">
        <f t="shared" si="14"/>
        <v>&lt;td&gt;&lt;/td&gt;</v>
      </c>
      <c r="T170" s="6" t="s">
        <v>68</v>
      </c>
      <c r="U170" s="52"/>
    </row>
    <row r="171" spans="1:21" x14ac:dyDescent="0.25">
      <c r="A171" s="34"/>
      <c r="B171" s="41" t="s">
        <v>369</v>
      </c>
      <c r="C171" s="42" t="s">
        <v>82</v>
      </c>
      <c r="D171" s="42" t="s">
        <v>370</v>
      </c>
      <c r="E171" s="22"/>
      <c r="F171" s="3">
        <v>468842</v>
      </c>
      <c r="G171" s="23"/>
      <c r="H171" s="23"/>
      <c r="I171" s="23"/>
      <c r="J171" s="23"/>
      <c r="K171" s="23"/>
      <c r="L171" s="23"/>
      <c r="M171" s="32"/>
      <c r="O171" s="2" t="str">
        <f t="shared" si="10"/>
        <v>&lt;tr class="style3" &gt;&lt;td&gt;&lt;/td&gt;&lt;td&gt;&lt;a href="http://iowagravestones.org/gs_view.php?id=468842" Target="GPP"&gt;P&lt;/a&gt;&lt;/td&gt;   &lt;td&gt;&lt;/td&gt;&lt;td&gt;Sanderson, Alton G&lt;/td&gt;&lt;td&gt;1908&lt;/td&gt;&lt;td&gt;1998&lt;/td&gt;&lt;td&gt;&lt;/td&gt;</v>
      </c>
      <c r="P171" s="6" t="str">
        <f t="shared" si="11"/>
        <v>Sanderson, Alton G</v>
      </c>
      <c r="Q171" s="2" t="str">
        <f t="shared" si="12"/>
        <v>&lt;td&gt;&lt;a href="http://iowagravestones.org/gs_view.php?id=468842" Target="GPP"&gt;P&lt;/a&gt;&lt;/td&gt;</v>
      </c>
      <c r="R171" s="2" t="str">
        <f t="shared" si="13"/>
        <v xml:space="preserve">   &lt;td&gt;&lt;/td&gt;</v>
      </c>
      <c r="S171" s="2" t="str">
        <f t="shared" si="14"/>
        <v>&lt;td&gt;&lt;/td&gt;</v>
      </c>
      <c r="T171" s="6" t="s">
        <v>68</v>
      </c>
      <c r="U171" s="52"/>
    </row>
    <row r="172" spans="1:21" x14ac:dyDescent="0.25">
      <c r="A172" s="34"/>
      <c r="B172" s="41" t="s">
        <v>383</v>
      </c>
      <c r="C172" s="42" t="s">
        <v>54</v>
      </c>
      <c r="D172" s="42" t="s">
        <v>211</v>
      </c>
      <c r="E172" s="2" t="s">
        <v>68</v>
      </c>
      <c r="F172" s="3">
        <v>468851</v>
      </c>
      <c r="G172" s="23"/>
      <c r="H172" s="23"/>
      <c r="I172" s="23"/>
      <c r="J172" s="23"/>
      <c r="K172" s="23"/>
      <c r="L172" s="23"/>
      <c r="M172" s="32"/>
      <c r="O172" s="2" t="str">
        <f t="shared" si="10"/>
        <v>&lt;tr class="style3" &gt;&lt;td&gt;&lt;/td&gt;&lt;td&gt;&lt;a href="http://iowagravestones.org/gs_view.php?id=468851" Target="GPP"&gt;P&lt;/a&gt;&lt;/td&gt;   &lt;td&gt;&lt;/td&gt;&lt;td&gt;Sanderson, Anton Selmer&lt;/td&gt;&lt;td&gt;1884&lt;/td&gt;&lt;td&gt;1885&lt;/td&gt;&lt;td&gt; &lt;/td&gt;</v>
      </c>
      <c r="P172" s="6" t="str">
        <f t="shared" si="11"/>
        <v>Sanderson, Anton Selmer</v>
      </c>
      <c r="Q172" s="2" t="str">
        <f t="shared" si="12"/>
        <v>&lt;td&gt;&lt;a href="http://iowagravestones.org/gs_view.php?id=468851" Target="GPP"&gt;P&lt;/a&gt;&lt;/td&gt;</v>
      </c>
      <c r="R172" s="2" t="str">
        <f t="shared" si="13"/>
        <v xml:space="preserve">   &lt;td&gt;&lt;/td&gt;</v>
      </c>
      <c r="S172" s="2" t="str">
        <f t="shared" si="14"/>
        <v>&lt;td&gt;&lt;/td&gt;</v>
      </c>
      <c r="T172" s="6" t="s">
        <v>68</v>
      </c>
      <c r="U172" s="52"/>
    </row>
    <row r="173" spans="1:21" x14ac:dyDescent="0.25">
      <c r="A173" s="34"/>
      <c r="B173" s="41" t="s">
        <v>315</v>
      </c>
      <c r="C173" s="42" t="s">
        <v>316</v>
      </c>
      <c r="D173" s="42" t="s">
        <v>317</v>
      </c>
      <c r="E173" s="22"/>
      <c r="F173" s="3">
        <v>468800</v>
      </c>
      <c r="G173" s="23"/>
      <c r="H173" s="23"/>
      <c r="I173" s="23"/>
      <c r="J173" s="23"/>
      <c r="K173" s="23"/>
      <c r="L173" s="23"/>
      <c r="M173" s="32"/>
      <c r="O173" s="2" t="str">
        <f t="shared" si="10"/>
        <v>&lt;tr class="style3" &gt;&lt;td&gt;&lt;/td&gt;&lt;td&gt;&lt;a href="http://iowagravestones.org/gs_view.php?id=468800" Target="GPP"&gt;P&lt;/a&gt;&lt;/td&gt;   &lt;td&gt;&lt;/td&gt;&lt;td&gt;Sanderson, Carl L&lt;/td&gt;&lt;td&gt;1886&lt;/td&gt;&lt;td&gt;1967&lt;/td&gt;&lt;td&gt;&lt;/td&gt;</v>
      </c>
      <c r="P173" s="6" t="str">
        <f t="shared" si="11"/>
        <v>Sanderson, Carl L</v>
      </c>
      <c r="Q173" s="2" t="str">
        <f t="shared" si="12"/>
        <v>&lt;td&gt;&lt;a href="http://iowagravestones.org/gs_view.php?id=468800" Target="GPP"&gt;P&lt;/a&gt;&lt;/td&gt;</v>
      </c>
      <c r="R173" s="2" t="str">
        <f t="shared" si="13"/>
        <v xml:space="preserve">   &lt;td&gt;&lt;/td&gt;</v>
      </c>
      <c r="S173" s="2" t="str">
        <f t="shared" si="14"/>
        <v>&lt;td&gt;&lt;/td&gt;</v>
      </c>
      <c r="T173" s="6" t="s">
        <v>68</v>
      </c>
      <c r="U173" s="52"/>
    </row>
    <row r="174" spans="1:21" x14ac:dyDescent="0.25">
      <c r="A174" s="34"/>
      <c r="B174" s="41" t="s">
        <v>318</v>
      </c>
      <c r="C174" s="42" t="s">
        <v>211</v>
      </c>
      <c r="D174" s="42" t="s">
        <v>319</v>
      </c>
      <c r="E174" s="22"/>
      <c r="F174" s="3">
        <v>468801</v>
      </c>
      <c r="G174" s="23"/>
      <c r="H174" s="23"/>
      <c r="I174" s="23"/>
      <c r="J174" s="23"/>
      <c r="K174" s="23"/>
      <c r="L174" s="23"/>
      <c r="M174" s="32"/>
      <c r="O174" s="2" t="str">
        <f t="shared" si="10"/>
        <v>&lt;tr class="style3" &gt;&lt;td&gt;&lt;/td&gt;&lt;td&gt;&lt;a href="http://iowagravestones.org/gs_view.php?id=468801" Target="GPP"&gt;P&lt;/a&gt;&lt;/td&gt;   &lt;td&gt;&lt;/td&gt;&lt;td&gt;Sanderson, Caroline&lt;/td&gt;&lt;td&gt;1885&lt;/td&gt;&lt;td&gt;1962&lt;/td&gt;&lt;td&gt;&lt;/td&gt;</v>
      </c>
      <c r="P174" s="6" t="str">
        <f t="shared" si="11"/>
        <v>Sanderson, Caroline</v>
      </c>
      <c r="Q174" s="2" t="str">
        <f t="shared" si="12"/>
        <v>&lt;td&gt;&lt;a href="http://iowagravestones.org/gs_view.php?id=468801" Target="GPP"&gt;P&lt;/a&gt;&lt;/td&gt;</v>
      </c>
      <c r="R174" s="2" t="str">
        <f t="shared" si="13"/>
        <v xml:space="preserve">   &lt;td&gt;&lt;/td&gt;</v>
      </c>
      <c r="S174" s="2" t="str">
        <f t="shared" si="14"/>
        <v>&lt;td&gt;&lt;/td&gt;</v>
      </c>
      <c r="T174" s="6" t="s">
        <v>68</v>
      </c>
      <c r="U174" s="52"/>
    </row>
    <row r="175" spans="1:21" x14ac:dyDescent="0.25">
      <c r="A175" s="34" t="s">
        <v>0</v>
      </c>
      <c r="B175" s="36" t="s">
        <v>164</v>
      </c>
      <c r="C175" s="34">
        <v>1901</v>
      </c>
      <c r="D175" s="34">
        <v>1990</v>
      </c>
      <c r="E175" s="36" t="s">
        <v>68</v>
      </c>
      <c r="F175" s="2">
        <v>360437</v>
      </c>
      <c r="G175" s="6"/>
      <c r="H175" s="6"/>
      <c r="I175" s="6"/>
      <c r="J175" s="6"/>
      <c r="K175" s="6"/>
      <c r="L175" s="6"/>
      <c r="M175" s="32" t="s">
        <v>14</v>
      </c>
      <c r="O175" s="2" t="str">
        <f t="shared" si="10"/>
        <v>&lt;tr class="style3" &gt;&lt;td&gt;&lt;/td&gt;&lt;td&gt;&lt;a href="http://iowagravestones.org/gs_view.php?id=360437" Target="GPP"&gt;P&lt;/a&gt;&lt;/td&gt;   &lt;td&gt;&lt;/td&gt;&lt;td&gt;Sanderson, Fred L.&lt;/td&gt;&lt;td&gt;1901&lt;/td&gt;&lt;td&gt;1990&lt;/td&gt;&lt;td&gt; &lt;/td&gt;</v>
      </c>
      <c r="P175" s="6" t="str">
        <f t="shared" si="11"/>
        <v>Sanderson, Fred L.</v>
      </c>
      <c r="Q175" s="2" t="str">
        <f t="shared" si="12"/>
        <v>&lt;td&gt;&lt;a href="http://iowagravestones.org/gs_view.php?id=360437" Target="GPP"&gt;P&lt;/a&gt;&lt;/td&gt;</v>
      </c>
      <c r="R175" s="2" t="str">
        <f t="shared" si="13"/>
        <v xml:space="preserve">   &lt;td&gt;&lt;/td&gt;</v>
      </c>
      <c r="S175" s="2" t="str">
        <f t="shared" si="14"/>
        <v>&lt;td&gt;&lt;/td&gt;</v>
      </c>
      <c r="T175" s="6" t="s">
        <v>68</v>
      </c>
      <c r="U175" s="52"/>
    </row>
    <row r="176" spans="1:21" x14ac:dyDescent="0.25">
      <c r="A176" s="34"/>
      <c r="B176" s="41" t="s">
        <v>376</v>
      </c>
      <c r="C176" s="41" t="s">
        <v>377</v>
      </c>
      <c r="D176" s="41" t="s">
        <v>378</v>
      </c>
      <c r="E176" s="51" t="s">
        <v>14</v>
      </c>
      <c r="F176" s="3">
        <v>468846</v>
      </c>
      <c r="G176" s="23"/>
      <c r="H176" s="23"/>
      <c r="I176" s="23"/>
      <c r="J176" s="23"/>
      <c r="K176" s="23"/>
      <c r="L176" s="23"/>
      <c r="M176" s="32">
        <v>214353</v>
      </c>
      <c r="O176" s="2" t="str">
        <f t="shared" si="10"/>
        <v>&lt;tr class="style3" &gt;&lt;td&gt;&lt;a href="http://iowawpagraves.org/view.php?id=214353" target="WPA"&gt;W&lt;/a&gt;&lt;/td&gt;&lt;td&gt;&lt;a href="http://iowagravestones.org/gs_view.php?id=468846" Target="GPP"&gt;P&lt;/a&gt;&lt;/td&gt;   &lt;td&gt;&lt;/td&gt;&lt;td&gt;Sanderson, Kittel&lt;/td&gt;&lt;td&gt;May 14, 1821&lt;/td&gt;&lt;td&gt;Dec. 25, 1910&lt;/td&gt;&lt;td&gt;&lt;/td&gt;</v>
      </c>
      <c r="P176" s="6" t="str">
        <f t="shared" si="11"/>
        <v>Sanderson, Kittel</v>
      </c>
      <c r="Q176" s="2" t="str">
        <f t="shared" si="12"/>
        <v>&lt;td&gt;&lt;a href="http://iowagravestones.org/gs_view.php?id=468846" Target="GPP"&gt;P&lt;/a&gt;&lt;/td&gt;</v>
      </c>
      <c r="R176" s="2" t="str">
        <f t="shared" si="13"/>
        <v xml:space="preserve">   &lt;td&gt;&lt;/td&gt;</v>
      </c>
      <c r="S176" s="2" t="str">
        <f t="shared" si="14"/>
        <v>&lt;td&gt;&lt;a href="http://iowawpagraves.org/view.php?id=214353" target="WPA"&gt;W&lt;/a&gt;&lt;/td&gt;</v>
      </c>
      <c r="T176" s="6" t="s">
        <v>68</v>
      </c>
      <c r="U176" s="52"/>
    </row>
    <row r="177" spans="1:21" x14ac:dyDescent="0.25">
      <c r="A177" s="34" t="s">
        <v>0</v>
      </c>
      <c r="B177" s="36" t="s">
        <v>134</v>
      </c>
      <c r="C177" s="34">
        <v>1903</v>
      </c>
      <c r="D177" s="34">
        <v>1991</v>
      </c>
      <c r="E177" s="36" t="s">
        <v>68</v>
      </c>
      <c r="F177" s="2">
        <v>360436</v>
      </c>
      <c r="G177" s="6"/>
      <c r="H177" s="6"/>
      <c r="I177" s="6"/>
      <c r="J177" s="6"/>
      <c r="K177" s="6"/>
      <c r="L177" s="6"/>
      <c r="M177" s="32" t="s">
        <v>14</v>
      </c>
      <c r="O177" s="2" t="str">
        <f t="shared" si="10"/>
        <v>&lt;tr class="style3" &gt;&lt;td&gt;&lt;/td&gt;&lt;td&gt;&lt;a href="http://iowagravestones.org/gs_view.php?id=360436" Target="GPP"&gt;P&lt;/a&gt;&lt;/td&gt;   &lt;td&gt;&lt;/td&gt;&lt;td&gt;Sanderson, Mabel B.&lt;/td&gt;&lt;td&gt;1903&lt;/td&gt;&lt;td&gt;1991&lt;/td&gt;&lt;td&gt; &lt;/td&gt;</v>
      </c>
      <c r="P177" s="6" t="str">
        <f t="shared" si="11"/>
        <v>Sanderson, Mabel B.</v>
      </c>
      <c r="Q177" s="2" t="str">
        <f t="shared" si="12"/>
        <v>&lt;td&gt;&lt;a href="http://iowagravestones.org/gs_view.php?id=360436" Target="GPP"&gt;P&lt;/a&gt;&lt;/td&gt;</v>
      </c>
      <c r="R177" s="2" t="str">
        <f t="shared" si="13"/>
        <v xml:space="preserve">   &lt;td&gt;&lt;/td&gt;</v>
      </c>
      <c r="S177" s="2" t="str">
        <f t="shared" si="14"/>
        <v>&lt;td&gt;&lt;/td&gt;</v>
      </c>
      <c r="T177" s="6" t="s">
        <v>68</v>
      </c>
      <c r="U177" s="52"/>
    </row>
    <row r="178" spans="1:21" x14ac:dyDescent="0.25">
      <c r="A178" s="34" t="s">
        <v>1</v>
      </c>
      <c r="B178" s="36" t="s">
        <v>56</v>
      </c>
      <c r="C178" s="34" t="s">
        <v>78</v>
      </c>
      <c r="D178" s="34" t="s">
        <v>79</v>
      </c>
      <c r="E178" s="51" t="s">
        <v>14</v>
      </c>
      <c r="F178" s="23"/>
      <c r="G178" s="23"/>
      <c r="H178" s="23"/>
      <c r="I178" s="23"/>
      <c r="J178" s="23"/>
      <c r="K178" s="23"/>
      <c r="L178" s="23"/>
      <c r="M178" s="32">
        <v>214354</v>
      </c>
      <c r="O178" s="2" t="str">
        <f t="shared" si="10"/>
        <v>&lt;tr class="style3" &gt;&lt;td&gt;&lt;a href="http://iowawpagraves.org/view.php?id=214354" target="WPA"&gt;W&lt;/a&gt;&lt;/td&gt;&lt;td&gt;&lt;/td&gt;   &lt;td&gt;&lt;/td&gt;&lt;td&gt;Sanderson, Mrs. K. &lt;/td&gt;&lt;td&gt;1832&lt;/td&gt;&lt;td&gt;1919&lt;/td&gt;&lt;td&gt;&lt;/td&gt;</v>
      </c>
      <c r="P178" s="6" t="str">
        <f t="shared" si="11"/>
        <v xml:space="preserve">Sanderson, Mrs. K. </v>
      </c>
      <c r="Q178" s="2" t="str">
        <f t="shared" si="12"/>
        <v>&lt;td&gt;&lt;/td&gt;</v>
      </c>
      <c r="R178" s="2" t="str">
        <f t="shared" si="13"/>
        <v xml:space="preserve">   &lt;td&gt;&lt;/td&gt;</v>
      </c>
      <c r="S178" s="2" t="str">
        <f t="shared" si="14"/>
        <v>&lt;td&gt;&lt;a href="http://iowawpagraves.org/view.php?id=214354" target="WPA"&gt;W&lt;/a&gt;&lt;/td&gt;</v>
      </c>
      <c r="T178" s="6" t="s">
        <v>68</v>
      </c>
      <c r="U178" s="52"/>
    </row>
    <row r="179" spans="1:21" x14ac:dyDescent="0.25">
      <c r="A179" s="34"/>
      <c r="B179" s="41" t="s">
        <v>380</v>
      </c>
      <c r="C179" s="42" t="s">
        <v>70</v>
      </c>
      <c r="D179" s="42" t="s">
        <v>205</v>
      </c>
      <c r="E179" s="2" t="s">
        <v>68</v>
      </c>
      <c r="F179" s="3">
        <v>468848</v>
      </c>
      <c r="G179" s="23"/>
      <c r="H179" s="23"/>
      <c r="I179" s="23"/>
      <c r="J179" s="23"/>
      <c r="K179" s="23"/>
      <c r="L179" s="23"/>
      <c r="M179" s="32"/>
      <c r="O179" s="2" t="str">
        <f t="shared" si="10"/>
        <v>&lt;tr class="style3" &gt;&lt;td&gt;&lt;/td&gt;&lt;td&gt;&lt;a href="http://iowagravestones.org/gs_view.php?id=468848" Target="GPP"&gt;P&lt;/a&gt;&lt;/td&gt;   &lt;td&gt;&lt;/td&gt;&lt;td&gt;Sanderson, Ole&lt;/td&gt;&lt;td&gt;1861&lt;/td&gt;&lt;td&gt;1947&lt;/td&gt;&lt;td&gt; &lt;/td&gt;</v>
      </c>
      <c r="P179" s="6" t="str">
        <f t="shared" si="11"/>
        <v>Sanderson, Ole</v>
      </c>
      <c r="Q179" s="2" t="str">
        <f t="shared" si="12"/>
        <v>&lt;td&gt;&lt;a href="http://iowagravestones.org/gs_view.php?id=468848" Target="GPP"&gt;P&lt;/a&gt;&lt;/td&gt;</v>
      </c>
      <c r="R179" s="2" t="str">
        <f t="shared" si="13"/>
        <v xml:space="preserve">   &lt;td&gt;&lt;/td&gt;</v>
      </c>
      <c r="S179" s="2" t="str">
        <f t="shared" si="14"/>
        <v>&lt;td&gt;&lt;/td&gt;</v>
      </c>
      <c r="T179" s="6" t="s">
        <v>68</v>
      </c>
      <c r="U179" s="52"/>
    </row>
    <row r="180" spans="1:21" x14ac:dyDescent="0.25">
      <c r="A180" s="34"/>
      <c r="B180" s="41" t="s">
        <v>373</v>
      </c>
      <c r="C180" s="42" t="s">
        <v>374</v>
      </c>
      <c r="D180" s="42" t="s">
        <v>375</v>
      </c>
      <c r="E180" s="22"/>
      <c r="F180" s="3">
        <v>468844</v>
      </c>
      <c r="G180" s="23"/>
      <c r="H180" s="23"/>
      <c r="I180" s="23"/>
      <c r="J180" s="23"/>
      <c r="K180" s="23"/>
      <c r="L180" s="23"/>
      <c r="M180" s="32"/>
      <c r="O180" s="2" t="str">
        <f t="shared" si="10"/>
        <v>&lt;tr class="style3" &gt;&lt;td&gt;&lt;/td&gt;&lt;td&gt;&lt;a href="http://iowagravestones.org/gs_view.php?id=468844" Target="GPP"&gt;P&lt;/a&gt;&lt;/td&gt;   &lt;td&gt;&lt;/td&gt;&lt;td&gt;Sanderson, Roy O&lt;/td&gt;&lt;td&gt;1893&lt;/td&gt;&lt;td&gt;1974&lt;/td&gt;&lt;td&gt;&lt;/td&gt;</v>
      </c>
      <c r="P180" s="6" t="str">
        <f t="shared" si="11"/>
        <v>Sanderson, Roy O</v>
      </c>
      <c r="Q180" s="2" t="str">
        <f t="shared" si="12"/>
        <v>&lt;td&gt;&lt;a href="http://iowagravestones.org/gs_view.php?id=468844" Target="GPP"&gt;P&lt;/a&gt;&lt;/td&gt;</v>
      </c>
      <c r="R180" s="2" t="str">
        <f t="shared" si="13"/>
        <v xml:space="preserve">   &lt;td&gt;&lt;/td&gt;</v>
      </c>
      <c r="S180" s="2" t="str">
        <f t="shared" si="14"/>
        <v>&lt;td&gt;&lt;/td&gt;</v>
      </c>
      <c r="T180" s="6" t="s">
        <v>68</v>
      </c>
      <c r="U180" s="52"/>
    </row>
    <row r="181" spans="1:21" x14ac:dyDescent="0.25">
      <c r="A181" s="34"/>
      <c r="B181" s="41" t="s">
        <v>381</v>
      </c>
      <c r="C181" s="42" t="s">
        <v>382</v>
      </c>
      <c r="D181" s="42" t="s">
        <v>300</v>
      </c>
      <c r="E181" s="2" t="s">
        <v>68</v>
      </c>
      <c r="F181" s="3">
        <v>468849</v>
      </c>
      <c r="G181" s="23"/>
      <c r="H181" s="23"/>
      <c r="I181" s="23"/>
      <c r="J181" s="23"/>
      <c r="K181" s="23"/>
      <c r="L181" s="23"/>
      <c r="M181" s="32"/>
      <c r="O181" s="2" t="str">
        <f t="shared" si="10"/>
        <v>&lt;tr class="style3" &gt;&lt;td&gt;&lt;/td&gt;&lt;td&gt;&lt;a href="http://iowagravestones.org/gs_view.php?id=468849" Target="GPP"&gt;P&lt;/a&gt;&lt;/td&gt;   &lt;td&gt;&lt;/td&gt;&lt;td&gt;Sanderson, Tolena&lt;/td&gt;&lt;td&gt;1867&lt;/td&gt;&lt;td&gt;1956&lt;/td&gt;&lt;td&gt; &lt;/td&gt;</v>
      </c>
      <c r="P181" s="6" t="str">
        <f t="shared" si="11"/>
        <v>Sanderson, Tolena</v>
      </c>
      <c r="Q181" s="2" t="str">
        <f t="shared" si="12"/>
        <v>&lt;td&gt;&lt;a href="http://iowagravestones.org/gs_view.php?id=468849" Target="GPP"&gt;P&lt;/a&gt;&lt;/td&gt;</v>
      </c>
      <c r="R181" s="2" t="str">
        <f t="shared" si="13"/>
        <v xml:space="preserve">   &lt;td&gt;&lt;/td&gt;</v>
      </c>
      <c r="S181" s="2" t="str">
        <f t="shared" si="14"/>
        <v>&lt;td&gt;&lt;/td&gt;</v>
      </c>
      <c r="T181" s="6" t="s">
        <v>68</v>
      </c>
      <c r="U181" s="52"/>
    </row>
    <row r="182" spans="1:21" x14ac:dyDescent="0.25">
      <c r="A182" s="34"/>
      <c r="B182" s="41" t="s">
        <v>371</v>
      </c>
      <c r="C182" s="42" t="s">
        <v>198</v>
      </c>
      <c r="D182" s="42" t="s">
        <v>372</v>
      </c>
      <c r="E182" s="22"/>
      <c r="F182" s="3">
        <v>468843</v>
      </c>
      <c r="G182" s="23"/>
      <c r="H182" s="23"/>
      <c r="I182" s="23"/>
      <c r="J182" s="23"/>
      <c r="K182" s="23"/>
      <c r="L182" s="23"/>
      <c r="M182" s="32"/>
      <c r="O182" s="2" t="str">
        <f t="shared" si="10"/>
        <v>&lt;tr class="style3" &gt;&lt;td&gt;&lt;/td&gt;&lt;td&gt;&lt;a href="http://iowagravestones.org/gs_view.php?id=468843" Target="GPP"&gt;P&lt;/a&gt;&lt;/td&gt;   &lt;td&gt;&lt;/td&gt;&lt;td&gt;Sanderson, Vivian M&lt;/td&gt;&lt;td&gt;1914&lt;/td&gt;&lt;td&gt;2002&lt;/td&gt;&lt;td&gt;&lt;/td&gt;</v>
      </c>
      <c r="P182" s="6" t="str">
        <f t="shared" si="11"/>
        <v>Sanderson, Vivian M</v>
      </c>
      <c r="Q182" s="2" t="str">
        <f t="shared" si="12"/>
        <v>&lt;td&gt;&lt;a href="http://iowagravestones.org/gs_view.php?id=468843" Target="GPP"&gt;P&lt;/a&gt;&lt;/td&gt;</v>
      </c>
      <c r="R182" s="2" t="str">
        <f t="shared" si="13"/>
        <v xml:space="preserve">   &lt;td&gt;&lt;/td&gt;</v>
      </c>
      <c r="S182" s="2" t="str">
        <f t="shared" si="14"/>
        <v>&lt;td&gt;&lt;/td&gt;</v>
      </c>
      <c r="T182" s="6" t="s">
        <v>68</v>
      </c>
      <c r="U182" s="52"/>
    </row>
    <row r="183" spans="1:21" x14ac:dyDescent="0.25">
      <c r="A183" s="34"/>
      <c r="B183" s="41" t="s">
        <v>240</v>
      </c>
      <c r="C183" s="42" t="s">
        <v>94</v>
      </c>
      <c r="D183" s="41"/>
      <c r="E183" s="2"/>
      <c r="F183" s="3">
        <v>468882</v>
      </c>
      <c r="G183" s="23"/>
      <c r="H183" s="23"/>
      <c r="I183" s="23"/>
      <c r="J183" s="23"/>
      <c r="K183" s="23"/>
      <c r="L183" s="23"/>
      <c r="M183" s="32"/>
      <c r="O183" s="2" t="str">
        <f t="shared" si="10"/>
        <v>&lt;tr class="style3" &gt;&lt;td&gt;&lt;/td&gt;&lt;td&gt;&lt;a href="http://iowagravestones.org/gs_view.php?id=468882" Target="GPP"&gt;P&lt;/a&gt;&lt;/td&gt;   &lt;td&gt;&lt;/td&gt;&lt;td&gt;Sandven, Adolph K.&lt;/td&gt;&lt;td&gt;1877&lt;/td&gt;&lt;td&gt;&lt;/td&gt;&lt;td&gt;&lt;/td&gt;</v>
      </c>
      <c r="P183" s="6" t="str">
        <f t="shared" si="11"/>
        <v>Sandven, Adolph K.</v>
      </c>
      <c r="Q183" s="2" t="str">
        <f t="shared" si="12"/>
        <v>&lt;td&gt;&lt;a href="http://iowagravestones.org/gs_view.php?id=468882" Target="GPP"&gt;P&lt;/a&gt;&lt;/td&gt;</v>
      </c>
      <c r="R183" s="2" t="str">
        <f t="shared" si="13"/>
        <v xml:space="preserve">   &lt;td&gt;&lt;/td&gt;</v>
      </c>
      <c r="S183" s="2" t="str">
        <f t="shared" si="14"/>
        <v>&lt;td&gt;&lt;/td&gt;</v>
      </c>
      <c r="T183" s="6" t="s">
        <v>68</v>
      </c>
      <c r="U183" s="52"/>
    </row>
    <row r="184" spans="1:21" x14ac:dyDescent="0.25">
      <c r="A184" s="34"/>
      <c r="B184" s="41" t="s">
        <v>491</v>
      </c>
      <c r="C184" s="42" t="s">
        <v>106</v>
      </c>
      <c r="D184" s="42" t="s">
        <v>99</v>
      </c>
      <c r="E184" s="22"/>
      <c r="F184" s="3">
        <v>468883</v>
      </c>
      <c r="G184" s="23"/>
      <c r="H184" s="23"/>
      <c r="I184" s="23"/>
      <c r="J184" s="23"/>
      <c r="K184" s="23"/>
      <c r="L184" s="23"/>
      <c r="M184" s="32"/>
      <c r="O184" s="2" t="str">
        <f t="shared" si="10"/>
        <v>&lt;tr class="style3" &gt;&lt;td&gt;&lt;/td&gt;&lt;td&gt;&lt;a href="http://iowagravestones.org/gs_view.php?id=468883" Target="GPP"&gt;P&lt;/a&gt;&lt;/td&gt;   &lt;td&gt;&lt;/td&gt;&lt;td&gt;Sandven, Olina&lt;/td&gt;&lt;td&gt;1874&lt;/td&gt;&lt;td&gt;1933&lt;/td&gt;&lt;td&gt;&lt;/td&gt;</v>
      </c>
      <c r="P184" s="6" t="str">
        <f t="shared" si="11"/>
        <v>Sandven, Olina</v>
      </c>
      <c r="Q184" s="2" t="str">
        <f t="shared" si="12"/>
        <v>&lt;td&gt;&lt;a href="http://iowagravestones.org/gs_view.php?id=468883" Target="GPP"&gt;P&lt;/a&gt;&lt;/td&gt;</v>
      </c>
      <c r="R184" s="2" t="str">
        <f t="shared" si="13"/>
        <v xml:space="preserve">   &lt;td&gt;&lt;/td&gt;</v>
      </c>
      <c r="S184" s="2" t="str">
        <f t="shared" si="14"/>
        <v>&lt;td&gt;&lt;/td&gt;</v>
      </c>
      <c r="T184" s="6" t="s">
        <v>68</v>
      </c>
      <c r="U184" s="52"/>
    </row>
    <row r="185" spans="1:21" x14ac:dyDescent="0.25">
      <c r="A185" s="34" t="s">
        <v>1</v>
      </c>
      <c r="B185" s="36" t="s">
        <v>57</v>
      </c>
      <c r="C185" s="34" t="s">
        <v>53</v>
      </c>
      <c r="D185" s="34" t="s">
        <v>80</v>
      </c>
      <c r="E185" s="51" t="s">
        <v>14</v>
      </c>
      <c r="F185" s="23"/>
      <c r="G185" s="23"/>
      <c r="H185" s="23"/>
      <c r="I185" s="23"/>
      <c r="J185" s="23"/>
      <c r="K185" s="23"/>
      <c r="L185" s="23"/>
      <c r="M185" s="32">
        <v>214400</v>
      </c>
      <c r="O185" s="2" t="str">
        <f t="shared" si="10"/>
        <v>&lt;tr class="style3" &gt;&lt;td&gt;&lt;a href="http://iowawpagraves.org/view.php?id=214400" target="WPA"&gt;W&lt;/a&gt;&lt;/td&gt;&lt;td&gt;&lt;/td&gt;   &lt;td&gt;&lt;/td&gt;&lt;td&gt;Scheie, Johannes   &lt;/td&gt;&lt;td&gt;1812&lt;/td&gt;&lt;td&gt;1872&lt;/td&gt;&lt;td&gt;&lt;/td&gt;</v>
      </c>
      <c r="P185" s="6" t="str">
        <f t="shared" si="11"/>
        <v xml:space="preserve">Scheie, Johannes   </v>
      </c>
      <c r="Q185" s="2" t="str">
        <f t="shared" si="12"/>
        <v>&lt;td&gt;&lt;/td&gt;</v>
      </c>
      <c r="R185" s="2" t="str">
        <f t="shared" si="13"/>
        <v xml:space="preserve">   &lt;td&gt;&lt;/td&gt;</v>
      </c>
      <c r="S185" s="2" t="str">
        <f t="shared" si="14"/>
        <v>&lt;td&gt;&lt;a href="http://iowawpagraves.org/view.php?id=214400" target="WPA"&gt;W&lt;/a&gt;&lt;/td&gt;</v>
      </c>
      <c r="T185" s="6" t="s">
        <v>68</v>
      </c>
      <c r="U185" s="52"/>
    </row>
    <row r="186" spans="1:21" x14ac:dyDescent="0.25">
      <c r="A186" s="34" t="s">
        <v>1</v>
      </c>
      <c r="B186" s="36" t="s">
        <v>58</v>
      </c>
      <c r="C186" s="34" t="s">
        <v>81</v>
      </c>
      <c r="D186" s="34" t="s">
        <v>82</v>
      </c>
      <c r="E186" s="51" t="s">
        <v>14</v>
      </c>
      <c r="F186" s="23"/>
      <c r="G186" s="23"/>
      <c r="H186" s="23"/>
      <c r="I186" s="23"/>
      <c r="J186" s="23"/>
      <c r="K186" s="23"/>
      <c r="L186" s="23"/>
      <c r="M186" s="32">
        <v>214401</v>
      </c>
      <c r="O186" s="2" t="str">
        <f t="shared" si="10"/>
        <v>&lt;tr class="style3" &gt;&lt;td&gt;&lt;a href="http://iowawpagraves.org/view.php?id=214401" target="WPA"&gt;W&lt;/a&gt;&lt;/td&gt;&lt;td&gt;&lt;/td&gt;   &lt;td&gt;&lt;/td&gt;&lt;td&gt;Scheie, Margrethe  &lt;/td&gt;&lt;td&gt;1819&lt;/td&gt;&lt;td&gt;1908&lt;/td&gt;&lt;td&gt;&lt;/td&gt;</v>
      </c>
      <c r="P186" s="6" t="str">
        <f t="shared" si="11"/>
        <v xml:space="preserve">Scheie, Margrethe  </v>
      </c>
      <c r="Q186" s="2" t="str">
        <f t="shared" si="12"/>
        <v>&lt;td&gt;&lt;/td&gt;</v>
      </c>
      <c r="R186" s="2" t="str">
        <f t="shared" si="13"/>
        <v xml:space="preserve">   &lt;td&gt;&lt;/td&gt;</v>
      </c>
      <c r="S186" s="2" t="str">
        <f t="shared" si="14"/>
        <v>&lt;td&gt;&lt;a href="http://iowawpagraves.org/view.php?id=214401" target="WPA"&gt;W&lt;/a&gt;&lt;/td&gt;</v>
      </c>
      <c r="T186" s="6" t="s">
        <v>68</v>
      </c>
      <c r="U186" s="52"/>
    </row>
    <row r="187" spans="1:21" x14ac:dyDescent="0.25">
      <c r="A187" s="34"/>
      <c r="B187" s="41" t="s">
        <v>346</v>
      </c>
      <c r="C187" s="41"/>
      <c r="D187" s="41"/>
      <c r="E187" s="2"/>
      <c r="F187" s="3">
        <v>468824</v>
      </c>
      <c r="G187" s="23"/>
      <c r="H187" s="23"/>
      <c r="I187" s="23"/>
      <c r="J187" s="23"/>
      <c r="K187" s="23"/>
      <c r="L187" s="23"/>
      <c r="M187" s="32"/>
      <c r="O187" s="2" t="str">
        <f t="shared" si="10"/>
        <v>&lt;tr class="style3" &gt;&lt;td&gt;&lt;/td&gt;&lt;td&gt;&lt;a href="http://iowagravestones.org/gs_view.php?id=468824" Target="GPP"&gt;P&lt;/a&gt;&lt;/td&gt;   &lt;td&gt;&lt;/td&gt;&lt;td&gt;Se?d, ????&lt;/td&gt;&lt;td&gt;&lt;/td&gt;&lt;td&gt;&lt;/td&gt;&lt;td&gt;&lt;/td&gt;</v>
      </c>
      <c r="P187" s="6" t="str">
        <f t="shared" si="11"/>
        <v>Se?d, ????</v>
      </c>
      <c r="Q187" s="2" t="str">
        <f t="shared" si="12"/>
        <v>&lt;td&gt;&lt;a href="http://iowagravestones.org/gs_view.php?id=468824" Target="GPP"&gt;P&lt;/a&gt;&lt;/td&gt;</v>
      </c>
      <c r="R187" s="2" t="str">
        <f t="shared" si="13"/>
        <v xml:space="preserve">   &lt;td&gt;&lt;/td&gt;</v>
      </c>
      <c r="S187" s="2" t="str">
        <f t="shared" si="14"/>
        <v>&lt;td&gt;&lt;/td&gt;</v>
      </c>
      <c r="T187" s="6" t="s">
        <v>68</v>
      </c>
      <c r="U187" s="52"/>
    </row>
    <row r="188" spans="1:21" x14ac:dyDescent="0.25">
      <c r="A188" s="34"/>
      <c r="B188" s="41" t="s">
        <v>286</v>
      </c>
      <c r="C188" s="44" t="s">
        <v>83</v>
      </c>
      <c r="D188" s="44" t="s">
        <v>84</v>
      </c>
      <c r="E188" s="51" t="s">
        <v>502</v>
      </c>
      <c r="F188" s="3">
        <v>468783</v>
      </c>
      <c r="G188" s="23"/>
      <c r="H188" s="23"/>
      <c r="I188" s="23"/>
      <c r="J188" s="23"/>
      <c r="K188" s="23"/>
      <c r="L188" s="23"/>
      <c r="M188" s="32">
        <v>214859</v>
      </c>
      <c r="O188" s="2" t="str">
        <f t="shared" si="10"/>
        <v>&lt;tr class="style3" &gt;&lt;td&gt;&lt;a href="http://iowawpagraves.org/view.php?id=214859" target="WPA"&gt;W&lt;/a&gt;&lt;/td&gt;&lt;td&gt;&lt;a href="http://iowagravestones.org/gs_view.php?id=468783" Target="GPP"&gt;P&lt;/a&gt;&lt;/td&gt;   &lt;td&gt;&lt;/td&gt;&lt;td&gt;Semestad, Albert  &lt;/td&gt;&lt;td&gt;Dec 27, 1877&lt;/td&gt;&lt;td&gt;Dec 23, 1900&lt;/td&gt;&lt;td&gt;The WPA spelled Semestad, Albert as Smestad, Albert&lt;/td&gt;</v>
      </c>
      <c r="P188" s="6" t="str">
        <f t="shared" si="11"/>
        <v xml:space="preserve">Semestad, Albert  </v>
      </c>
      <c r="Q188" s="2" t="str">
        <f t="shared" si="12"/>
        <v>&lt;td&gt;&lt;a href="http://iowagravestones.org/gs_view.php?id=468783" Target="GPP"&gt;P&lt;/a&gt;&lt;/td&gt;</v>
      </c>
      <c r="R188" s="2" t="str">
        <f t="shared" si="13"/>
        <v xml:space="preserve">   &lt;td&gt;&lt;/td&gt;</v>
      </c>
      <c r="S188" s="2" t="str">
        <f t="shared" si="14"/>
        <v>&lt;td&gt;&lt;a href="http://iowawpagraves.org/view.php?id=214859" target="WPA"&gt;W&lt;/a&gt;&lt;/td&gt;</v>
      </c>
      <c r="T188" s="6" t="s">
        <v>68</v>
      </c>
      <c r="U188" s="52"/>
    </row>
    <row r="189" spans="1:21" x14ac:dyDescent="0.25">
      <c r="A189" s="34"/>
      <c r="B189" s="41" t="s">
        <v>281</v>
      </c>
      <c r="C189" s="43" t="s">
        <v>282</v>
      </c>
      <c r="D189" s="43" t="s">
        <v>283</v>
      </c>
      <c r="E189" s="47"/>
      <c r="F189" s="3">
        <v>468781</v>
      </c>
      <c r="G189" s="23"/>
      <c r="H189" s="23"/>
      <c r="I189" s="23"/>
      <c r="J189" s="23"/>
      <c r="K189" s="23"/>
      <c r="L189" s="23"/>
      <c r="M189" s="32"/>
      <c r="O189" s="2" t="str">
        <f t="shared" si="10"/>
        <v>&lt;tr class="style3" &gt;&lt;td&gt;&lt;/td&gt;&lt;td&gt;&lt;a href="http://iowagravestones.org/gs_view.php?id=468781" Target="GPP"&gt;P&lt;/a&gt;&lt;/td&gt;   &lt;td&gt;&lt;/td&gt;&lt;td&gt;Semestad, Emma louise&lt;/td&gt;&lt;td&gt;Dec. 27, 1900&lt;/td&gt;&lt;td&gt;Jan. 21, 1901&lt;/td&gt;&lt;td&gt;&lt;/td&gt;</v>
      </c>
      <c r="P189" s="6" t="str">
        <f t="shared" si="11"/>
        <v>Semestad, Emma louise</v>
      </c>
      <c r="Q189" s="2" t="str">
        <f t="shared" si="12"/>
        <v>&lt;td&gt;&lt;a href="http://iowagravestones.org/gs_view.php?id=468781" Target="GPP"&gt;P&lt;/a&gt;&lt;/td&gt;</v>
      </c>
      <c r="R189" s="2" t="str">
        <f t="shared" si="13"/>
        <v xml:space="preserve">   &lt;td&gt;&lt;/td&gt;</v>
      </c>
      <c r="S189" s="2" t="str">
        <f t="shared" si="14"/>
        <v>&lt;td&gt;&lt;/td&gt;</v>
      </c>
      <c r="T189" s="6" t="s">
        <v>68</v>
      </c>
      <c r="U189" s="52"/>
    </row>
    <row r="190" spans="1:21" x14ac:dyDescent="0.25">
      <c r="A190" s="34"/>
      <c r="B190" s="41" t="s">
        <v>287</v>
      </c>
      <c r="C190" s="41" t="s">
        <v>490</v>
      </c>
      <c r="D190" s="41" t="s">
        <v>288</v>
      </c>
      <c r="E190" s="51" t="s">
        <v>503</v>
      </c>
      <c r="F190" s="3">
        <v>468785</v>
      </c>
      <c r="G190" s="23"/>
      <c r="H190" s="23"/>
      <c r="I190" s="23"/>
      <c r="J190" s="23"/>
      <c r="K190" s="23"/>
      <c r="L190" s="23"/>
      <c r="M190" s="32">
        <v>214860</v>
      </c>
      <c r="O190" s="2" t="str">
        <f t="shared" si="10"/>
        <v>&lt;tr class="style3" &gt;&lt;td&gt;&lt;a href="http://iowawpagraves.org/view.php?id=214860" target="WPA"&gt;W&lt;/a&gt;&lt;/td&gt;&lt;td&gt;&lt;a href="http://iowagravestones.org/gs_view.php?id=468785" Target="GPP"&gt;P&lt;/a&gt;&lt;/td&gt;   &lt;td&gt;&lt;/td&gt;&lt;td&gt;Semestad, Ingeborg&lt;/td&gt;&lt;td&gt;1843/1844&lt;/td&gt;&lt;td&gt;Dec. 22, 1880&lt;/td&gt;&lt;td&gt;The WPA spelled Semestad, Ingeborg as Smestad, Ingebor&lt;/td&gt;</v>
      </c>
      <c r="P190" s="6" t="str">
        <f t="shared" si="11"/>
        <v>Semestad, Ingeborg</v>
      </c>
      <c r="Q190" s="2" t="str">
        <f t="shared" si="12"/>
        <v>&lt;td&gt;&lt;a href="http://iowagravestones.org/gs_view.php?id=468785" Target="GPP"&gt;P&lt;/a&gt;&lt;/td&gt;</v>
      </c>
      <c r="R190" s="2" t="str">
        <f t="shared" si="13"/>
        <v xml:space="preserve">   &lt;td&gt;&lt;/td&gt;</v>
      </c>
      <c r="S190" s="2" t="str">
        <f t="shared" si="14"/>
        <v>&lt;td&gt;&lt;a href="http://iowawpagraves.org/view.php?id=214860" target="WPA"&gt;W&lt;/a&gt;&lt;/td&gt;</v>
      </c>
      <c r="T190" s="6" t="s">
        <v>68</v>
      </c>
      <c r="U190" s="52"/>
    </row>
    <row r="191" spans="1:21" x14ac:dyDescent="0.25">
      <c r="A191" s="34"/>
      <c r="B191" s="41" t="s">
        <v>284</v>
      </c>
      <c r="C191" s="41" t="s">
        <v>282</v>
      </c>
      <c r="D191" s="41" t="s">
        <v>285</v>
      </c>
      <c r="E191" s="2"/>
      <c r="F191" s="3">
        <v>468782</v>
      </c>
      <c r="G191" s="23"/>
      <c r="H191" s="23"/>
      <c r="I191" s="23"/>
      <c r="J191" s="23"/>
      <c r="K191" s="23"/>
      <c r="L191" s="23"/>
      <c r="M191" s="32"/>
      <c r="O191" s="2" t="str">
        <f t="shared" si="10"/>
        <v>&lt;tr class="style3" &gt;&lt;td&gt;&lt;/td&gt;&lt;td&gt;&lt;a href="http://iowagravestones.org/gs_view.php?id=468782" Target="GPP"&gt;P&lt;/a&gt;&lt;/td&gt;   &lt;td&gt;&lt;/td&gt;&lt;td&gt;Semestad, Winnefred Alice&lt;/td&gt;&lt;td&gt;Dec. 27, 1900&lt;/td&gt;&lt;td&gt;Feb. 23, 1901&lt;/td&gt;&lt;td&gt;&lt;/td&gt;</v>
      </c>
      <c r="P191" s="6" t="str">
        <f t="shared" si="11"/>
        <v>Semestad, Winnefred Alice</v>
      </c>
      <c r="Q191" s="2" t="str">
        <f t="shared" si="12"/>
        <v>&lt;td&gt;&lt;a href="http://iowagravestones.org/gs_view.php?id=468782" Target="GPP"&gt;P&lt;/a&gt;&lt;/td&gt;</v>
      </c>
      <c r="R191" s="2" t="str">
        <f t="shared" si="13"/>
        <v xml:space="preserve">   &lt;td&gt;&lt;/td&gt;</v>
      </c>
      <c r="S191" s="2" t="str">
        <f t="shared" si="14"/>
        <v>&lt;td&gt;&lt;/td&gt;</v>
      </c>
      <c r="T191" s="6" t="s">
        <v>68</v>
      </c>
      <c r="U191" s="52"/>
    </row>
    <row r="192" spans="1:21" x14ac:dyDescent="0.25">
      <c r="A192" s="34" t="s">
        <v>0</v>
      </c>
      <c r="B192" s="36" t="s">
        <v>136</v>
      </c>
      <c r="C192" s="34">
        <v>1924</v>
      </c>
      <c r="D192" s="34">
        <v>2008</v>
      </c>
      <c r="E192" s="36" t="s">
        <v>68</v>
      </c>
      <c r="F192" s="2">
        <v>360449</v>
      </c>
      <c r="G192" s="6"/>
      <c r="H192" s="6"/>
      <c r="I192" s="6"/>
      <c r="J192" s="6"/>
      <c r="K192" s="6"/>
      <c r="L192" s="6"/>
      <c r="M192" s="32" t="s">
        <v>14</v>
      </c>
      <c r="O192" s="2" t="str">
        <f t="shared" si="10"/>
        <v>&lt;tr class="style3" &gt;&lt;td&gt;&lt;/td&gt;&lt;td&gt;&lt;a href="http://iowagravestones.org/gs_view.php?id=360449" Target="GPP"&gt;P&lt;/a&gt;&lt;/td&gt;   &lt;td&gt;&lt;/td&gt;&lt;td&gt;Stinson, Ellen&lt;/td&gt;&lt;td&gt;1924&lt;/td&gt;&lt;td&gt;2008&lt;/td&gt;&lt;td&gt; &lt;/td&gt;</v>
      </c>
      <c r="P192" s="6" t="str">
        <f t="shared" si="11"/>
        <v>Stinson, Ellen</v>
      </c>
      <c r="Q192" s="2" t="str">
        <f t="shared" si="12"/>
        <v>&lt;td&gt;&lt;a href="http://iowagravestones.org/gs_view.php?id=360449" Target="GPP"&gt;P&lt;/a&gt;&lt;/td&gt;</v>
      </c>
      <c r="R192" s="2" t="str">
        <f t="shared" si="13"/>
        <v xml:space="preserve">   &lt;td&gt;&lt;/td&gt;</v>
      </c>
      <c r="S192" s="2" t="str">
        <f t="shared" si="14"/>
        <v>&lt;td&gt;&lt;/td&gt;</v>
      </c>
      <c r="T192" s="6" t="s">
        <v>68</v>
      </c>
      <c r="U192" s="52"/>
    </row>
    <row r="193" spans="1:21" x14ac:dyDescent="0.25">
      <c r="A193" s="34" t="s">
        <v>0</v>
      </c>
      <c r="B193" s="36" t="s">
        <v>135</v>
      </c>
      <c r="C193" s="34">
        <v>1922</v>
      </c>
      <c r="D193" s="34">
        <v>1994</v>
      </c>
      <c r="E193" s="36" t="s">
        <v>68</v>
      </c>
      <c r="F193" s="2">
        <v>360448</v>
      </c>
      <c r="G193" s="6"/>
      <c r="H193" s="6"/>
      <c r="I193" s="6"/>
      <c r="J193" s="6"/>
      <c r="K193" s="6"/>
      <c r="L193" s="6"/>
      <c r="M193" s="32" t="s">
        <v>14</v>
      </c>
      <c r="O193" s="2" t="str">
        <f t="shared" si="10"/>
        <v>&lt;tr class="style3" &gt;&lt;td&gt;&lt;/td&gt;&lt;td&gt;&lt;a href="http://iowagravestones.org/gs_view.php?id=360448" Target="GPP"&gt;P&lt;/a&gt;&lt;/td&gt;   &lt;td&gt;&lt;/td&gt;&lt;td&gt;Stinson, Maynard&lt;/td&gt;&lt;td&gt;1922&lt;/td&gt;&lt;td&gt;1994&lt;/td&gt;&lt;td&gt; &lt;/td&gt;</v>
      </c>
      <c r="P193" s="6" t="str">
        <f t="shared" si="11"/>
        <v>Stinson, Maynard</v>
      </c>
      <c r="Q193" s="2" t="str">
        <f t="shared" si="12"/>
        <v>&lt;td&gt;&lt;a href="http://iowagravestones.org/gs_view.php?id=360448" Target="GPP"&gt;P&lt;/a&gt;&lt;/td&gt;</v>
      </c>
      <c r="R193" s="2" t="str">
        <f t="shared" si="13"/>
        <v xml:space="preserve">   &lt;td&gt;&lt;/td&gt;</v>
      </c>
      <c r="S193" s="2" t="str">
        <f t="shared" si="14"/>
        <v>&lt;td&gt;&lt;/td&gt;</v>
      </c>
      <c r="T193" s="6" t="s">
        <v>68</v>
      </c>
      <c r="U193" s="52"/>
    </row>
    <row r="194" spans="1:21" ht="15.75" x14ac:dyDescent="0.25">
      <c r="A194" s="33" t="s">
        <v>170</v>
      </c>
      <c r="B194" s="35" t="s">
        <v>34</v>
      </c>
      <c r="C194" s="37" t="s">
        <v>6</v>
      </c>
      <c r="D194" s="37" t="s">
        <v>7</v>
      </c>
      <c r="E194" s="37" t="s">
        <v>8</v>
      </c>
      <c r="F194" s="24"/>
      <c r="G194" s="24"/>
      <c r="H194" s="24"/>
      <c r="I194" s="24"/>
      <c r="J194" s="24"/>
      <c r="K194" s="24"/>
      <c r="L194" s="24"/>
      <c r="M194" s="32" t="s">
        <v>14</v>
      </c>
      <c r="O194" s="2" t="str">
        <f t="shared" ref="O194:O220" si="15">IF(A194="S",CONCATENATE(Y$1,MID(B194,1,1),Z$1),CONCATENATE("&lt;tr class=""style3"" &gt;",S194,Q194,R194,"&lt;td&gt;",P194,"&lt;/td&gt;&lt;td&gt;",C194,"&lt;/td&gt;&lt;td&gt;",D194,"&lt;/td&gt;&lt;td&gt;",E194,"&lt;/td&gt;"))</f>
        <v>&lt;tr class="style2" &gt;&lt;td&gt;W&lt;/td&gt;&lt;td&gt;P&lt;/td&gt;&lt;td&gt;O&lt;/td&gt;&lt;td &gt;Surnames Starting with T&lt;/td&gt;&lt;td&gt;Birth Date&lt;/td&gt;&lt;td&gt;Death Date&lt;/td&gt;&lt;td&gt;Notes&lt;/td&gt;</v>
      </c>
      <c r="P194" s="6" t="str">
        <f t="shared" ref="P194:P220" si="16">IF(I194="",B194,CONCATENATE("&lt;a href=""Web Pages/WP",I194,".htm""&gt;",B194,"&lt;img src=""zimages/cam.gif"" alt=""picture"" BORDER=0&gt;"))</f>
        <v>Taaa                            Names</v>
      </c>
      <c r="Q194" s="2" t="str">
        <f t="shared" ref="Q194:Q220" si="17">IF(F194="","&lt;td&gt;&lt;/td&gt;",CONCATENATE("&lt;td&gt;&lt;a href=""http://iowagravestones.org/gs_view.php?id=",F194,""" Target=""GPP""&gt;P&lt;/a&gt;&lt;/td&gt;"))</f>
        <v>&lt;td&gt;&lt;/td&gt;</v>
      </c>
      <c r="R194" s="2" t="str">
        <f t="shared" ref="R194:R220" si="18">IF(H194="","   &lt;td&gt;&lt;/td&gt;",CONCATENATE("   &lt;td&gt;&lt;a href=""http://iagenweb.org/boards/",G194,"/obituaries/index.cgi?read=",H194,""" Target=""Obits""&gt;O&lt;/a&gt;&lt;/td&gt;"))</f>
        <v xml:space="preserve">   &lt;td&gt;&lt;/td&gt;</v>
      </c>
      <c r="S194" s="2" t="str">
        <f t="shared" ref="S194:S220" si="19">IF(M194="","&lt;td&gt;&lt;/td&gt;",CONCATENATE("&lt;td&gt;&lt;a href=""http://iowawpagraves.org/view.php?id=",M194,""" target=""WPA""&gt;W&lt;/a&gt;&lt;/td&gt;"))</f>
        <v>&lt;td&gt;&lt;/td&gt;</v>
      </c>
      <c r="T194" s="6" t="s">
        <v>68</v>
      </c>
      <c r="U194" s="52"/>
    </row>
    <row r="195" spans="1:21" x14ac:dyDescent="0.25">
      <c r="A195" s="34"/>
      <c r="B195" s="41" t="s">
        <v>225</v>
      </c>
      <c r="C195" s="42" t="s">
        <v>76</v>
      </c>
      <c r="D195" s="42" t="s">
        <v>226</v>
      </c>
      <c r="E195" s="2" t="s">
        <v>68</v>
      </c>
      <c r="F195" s="3">
        <v>468732</v>
      </c>
      <c r="G195" s="23"/>
      <c r="H195" s="23"/>
      <c r="I195" s="23"/>
      <c r="J195" s="23"/>
      <c r="K195" s="23"/>
      <c r="L195" s="23"/>
      <c r="M195" s="32"/>
      <c r="O195" s="2" t="str">
        <f t="shared" si="15"/>
        <v>&lt;tr class="style3" &gt;&lt;td&gt;&lt;/td&gt;&lt;td&gt;&lt;a href="http://iowagravestones.org/gs_view.php?id=468732" Target="GPP"&gt;P&lt;/a&gt;&lt;/td&gt;   &lt;td&gt;&lt;/td&gt;&lt;td&gt;Thompson, Alice E&lt;/td&gt;&lt;td&gt;1934&lt;/td&gt;&lt;td&gt;1951&lt;/td&gt;&lt;td&gt; &lt;/td&gt;</v>
      </c>
      <c r="P195" s="6" t="str">
        <f t="shared" si="16"/>
        <v>Thompson, Alice E</v>
      </c>
      <c r="Q195" s="2" t="str">
        <f t="shared" si="17"/>
        <v>&lt;td&gt;&lt;a href="http://iowagravestones.org/gs_view.php?id=468732" Target="GPP"&gt;P&lt;/a&gt;&lt;/td&gt;</v>
      </c>
      <c r="R195" s="2" t="str">
        <f t="shared" si="18"/>
        <v xml:space="preserve">   &lt;td&gt;&lt;/td&gt;</v>
      </c>
      <c r="S195" s="2" t="str">
        <f t="shared" si="19"/>
        <v>&lt;td&gt;&lt;/td&gt;</v>
      </c>
      <c r="T195" s="6" t="s">
        <v>68</v>
      </c>
      <c r="U195" s="52"/>
    </row>
    <row r="196" spans="1:21" x14ac:dyDescent="0.25">
      <c r="A196" s="34"/>
      <c r="B196" s="41" t="s">
        <v>216</v>
      </c>
      <c r="C196" s="42" t="s">
        <v>217</v>
      </c>
      <c r="D196" s="42" t="s">
        <v>218</v>
      </c>
      <c r="E196" s="22"/>
      <c r="F196" s="3">
        <v>468729</v>
      </c>
      <c r="G196" s="23"/>
      <c r="H196" s="23"/>
      <c r="I196" s="23"/>
      <c r="J196" s="23"/>
      <c r="K196" s="23"/>
      <c r="L196" s="23"/>
      <c r="M196" s="32"/>
      <c r="O196" s="2" t="str">
        <f t="shared" si="15"/>
        <v>&lt;tr class="style3" &gt;&lt;td&gt;&lt;/td&gt;&lt;td&gt;&lt;a href="http://iowagravestones.org/gs_view.php?id=468729" Target="GPP"&gt;P&lt;/a&gt;&lt;/td&gt;   &lt;td&gt;&lt;/td&gt;&lt;td&gt;Thompson, Amanda&lt;/td&gt;&lt;td&gt;1902&lt;/td&gt;&lt;td&gt;1991&lt;/td&gt;&lt;td&gt;&lt;/td&gt;</v>
      </c>
      <c r="P196" s="6" t="str">
        <f t="shared" si="16"/>
        <v>Thompson, Amanda</v>
      </c>
      <c r="Q196" s="2" t="str">
        <f t="shared" si="17"/>
        <v>&lt;td&gt;&lt;a href="http://iowagravestones.org/gs_view.php?id=468729" Target="GPP"&gt;P&lt;/a&gt;&lt;/td&gt;</v>
      </c>
      <c r="R196" s="2" t="str">
        <f t="shared" si="18"/>
        <v xml:space="preserve">   &lt;td&gt;&lt;/td&gt;</v>
      </c>
      <c r="S196" s="2" t="str">
        <f t="shared" si="19"/>
        <v>&lt;td&gt;&lt;/td&gt;</v>
      </c>
      <c r="T196" s="6" t="s">
        <v>68</v>
      </c>
      <c r="U196" s="52"/>
    </row>
    <row r="197" spans="1:21" x14ac:dyDescent="0.25">
      <c r="A197" s="34"/>
      <c r="B197" s="41" t="s">
        <v>227</v>
      </c>
      <c r="C197" s="42" t="s">
        <v>89</v>
      </c>
      <c r="D197" s="42" t="s">
        <v>228</v>
      </c>
      <c r="E197" s="2" t="s">
        <v>68</v>
      </c>
      <c r="F197" s="3">
        <v>468733</v>
      </c>
      <c r="G197" s="23"/>
      <c r="H197" s="23"/>
      <c r="I197" s="23"/>
      <c r="J197" s="23"/>
      <c r="K197" s="23"/>
      <c r="L197" s="23"/>
      <c r="M197" s="32"/>
      <c r="O197" s="2" t="str">
        <f t="shared" si="15"/>
        <v>&lt;tr class="style3" &gt;&lt;td&gt;&lt;/td&gt;&lt;td&gt;&lt;a href="http://iowagravestones.org/gs_view.php?id=468733" Target="GPP"&gt;P&lt;/a&gt;&lt;/td&gt;   &lt;td&gt;&lt;/td&gt;&lt;td&gt;Thompson, Ben &lt;/td&gt;&lt;td&gt;1865&lt;/td&gt;&lt;td&gt;1946&lt;/td&gt;&lt;td&gt; &lt;/td&gt;</v>
      </c>
      <c r="P197" s="6" t="str">
        <f t="shared" si="16"/>
        <v xml:space="preserve">Thompson, Ben </v>
      </c>
      <c r="Q197" s="2" t="str">
        <f t="shared" si="17"/>
        <v>&lt;td&gt;&lt;a href="http://iowagravestones.org/gs_view.php?id=468733" Target="GPP"&gt;P&lt;/a&gt;&lt;/td&gt;</v>
      </c>
      <c r="R197" s="2" t="str">
        <f t="shared" si="18"/>
        <v xml:space="preserve">   &lt;td&gt;&lt;/td&gt;</v>
      </c>
      <c r="S197" s="2" t="str">
        <f t="shared" si="19"/>
        <v>&lt;td&gt;&lt;/td&gt;</v>
      </c>
      <c r="T197" s="6" t="s">
        <v>68</v>
      </c>
      <c r="U197" s="52"/>
    </row>
    <row r="198" spans="1:21" x14ac:dyDescent="0.25">
      <c r="A198" s="34"/>
      <c r="B198" s="41" t="s">
        <v>219</v>
      </c>
      <c r="C198" s="42" t="s">
        <v>220</v>
      </c>
      <c r="D198" s="42" t="s">
        <v>221</v>
      </c>
      <c r="E198" s="22"/>
      <c r="F198" s="3">
        <v>468730</v>
      </c>
      <c r="G198" s="23"/>
      <c r="H198" s="23"/>
      <c r="I198" s="23"/>
      <c r="J198" s="23"/>
      <c r="K198" s="23"/>
      <c r="L198" s="23"/>
      <c r="M198" s="32"/>
      <c r="O198" s="2" t="str">
        <f t="shared" si="15"/>
        <v>&lt;tr class="style3" &gt;&lt;td&gt;&lt;/td&gt;&lt;td&gt;&lt;a href="http://iowagravestones.org/gs_view.php?id=468730" Target="GPP"&gt;P&lt;/a&gt;&lt;/td&gt;   &lt;td&gt;&lt;/td&gt;&lt;td&gt;Thompson, Benjamin&lt;/td&gt;&lt;td&gt;1901&lt;/td&gt;&lt;td&gt;1978&lt;/td&gt;&lt;td&gt;&lt;/td&gt;</v>
      </c>
      <c r="P198" s="6" t="str">
        <f t="shared" si="16"/>
        <v>Thompson, Benjamin</v>
      </c>
      <c r="Q198" s="2" t="str">
        <f t="shared" si="17"/>
        <v>&lt;td&gt;&lt;a href="http://iowagravestones.org/gs_view.php?id=468730" Target="GPP"&gt;P&lt;/a&gt;&lt;/td&gt;</v>
      </c>
      <c r="R198" s="2" t="str">
        <f t="shared" si="18"/>
        <v xml:space="preserve">   &lt;td&gt;&lt;/td&gt;</v>
      </c>
      <c r="S198" s="2" t="str">
        <f t="shared" si="19"/>
        <v>&lt;td&gt;&lt;/td&gt;</v>
      </c>
      <c r="T198" s="6" t="s">
        <v>68</v>
      </c>
      <c r="U198" s="52"/>
    </row>
    <row r="199" spans="1:21" x14ac:dyDescent="0.25">
      <c r="A199" s="34"/>
      <c r="B199" s="41" t="s">
        <v>275</v>
      </c>
      <c r="C199" s="42" t="s">
        <v>276</v>
      </c>
      <c r="D199" s="42" t="s">
        <v>277</v>
      </c>
      <c r="E199" s="22"/>
      <c r="F199" s="3">
        <v>468775</v>
      </c>
      <c r="G199" s="23"/>
      <c r="H199" s="23"/>
      <c r="I199" s="23"/>
      <c r="J199" s="23"/>
      <c r="K199" s="23"/>
      <c r="L199" s="23"/>
      <c r="M199" s="32"/>
      <c r="O199" s="2" t="str">
        <f t="shared" si="15"/>
        <v>&lt;tr class="style3" &gt;&lt;td&gt;&lt;/td&gt;&lt;td&gt;&lt;a href="http://iowagravestones.org/gs_view.php?id=468775" Target="GPP"&gt;P&lt;/a&gt;&lt;/td&gt;   &lt;td&gt;&lt;/td&gt;&lt;td&gt;Thompson, Dora N&lt;/td&gt;&lt;td&gt;1870&lt;/td&gt;&lt;td&gt;1938&lt;/td&gt;&lt;td&gt;&lt;/td&gt;</v>
      </c>
      <c r="P199" s="6" t="str">
        <f t="shared" si="16"/>
        <v>Thompson, Dora N</v>
      </c>
      <c r="Q199" s="2" t="str">
        <f t="shared" si="17"/>
        <v>&lt;td&gt;&lt;a href="http://iowagravestones.org/gs_view.php?id=468775" Target="GPP"&gt;P&lt;/a&gt;&lt;/td&gt;</v>
      </c>
      <c r="R199" s="2" t="str">
        <f t="shared" si="18"/>
        <v xml:space="preserve">   &lt;td&gt;&lt;/td&gt;</v>
      </c>
      <c r="S199" s="2" t="str">
        <f t="shared" si="19"/>
        <v>&lt;td&gt;&lt;/td&gt;</v>
      </c>
      <c r="T199" s="6" t="s">
        <v>68</v>
      </c>
      <c r="U199" s="52"/>
    </row>
    <row r="200" spans="1:21" x14ac:dyDescent="0.25">
      <c r="A200" s="34" t="s">
        <v>0</v>
      </c>
      <c r="B200" s="36" t="s">
        <v>137</v>
      </c>
      <c r="C200" s="34">
        <v>1899</v>
      </c>
      <c r="D200" s="34">
        <v>1982</v>
      </c>
      <c r="E200" s="36" t="s">
        <v>68</v>
      </c>
      <c r="F200" s="2">
        <v>360444</v>
      </c>
      <c r="G200" s="6"/>
      <c r="H200" s="6"/>
      <c r="I200" s="6"/>
      <c r="J200" s="6"/>
      <c r="K200" s="6"/>
      <c r="L200" s="6"/>
      <c r="M200" s="32" t="s">
        <v>14</v>
      </c>
      <c r="O200" s="2" t="str">
        <f t="shared" si="15"/>
        <v>&lt;tr class="style3" &gt;&lt;td&gt;&lt;/td&gt;&lt;td&gt;&lt;a href="http://iowagravestones.org/gs_view.php?id=360444" Target="GPP"&gt;P&lt;/a&gt;&lt;/td&gt;   &lt;td&gt;&lt;/td&gt;&lt;td&gt;Thompson, Ellen M.&lt;/td&gt;&lt;td&gt;1899&lt;/td&gt;&lt;td&gt;1982&lt;/td&gt;&lt;td&gt; &lt;/td&gt;</v>
      </c>
      <c r="P200" s="6" t="str">
        <f t="shared" si="16"/>
        <v>Thompson, Ellen M.</v>
      </c>
      <c r="Q200" s="2" t="str">
        <f t="shared" si="17"/>
        <v>&lt;td&gt;&lt;a href="http://iowagravestones.org/gs_view.php?id=360444" Target="GPP"&gt;P&lt;/a&gt;&lt;/td&gt;</v>
      </c>
      <c r="R200" s="2" t="str">
        <f t="shared" si="18"/>
        <v xml:space="preserve">   &lt;td&gt;&lt;/td&gt;</v>
      </c>
      <c r="S200" s="2" t="str">
        <f t="shared" si="19"/>
        <v>&lt;td&gt;&lt;/td&gt;</v>
      </c>
      <c r="T200" s="6" t="s">
        <v>68</v>
      </c>
      <c r="U200" s="52"/>
    </row>
    <row r="201" spans="1:21" x14ac:dyDescent="0.25">
      <c r="A201" s="34"/>
      <c r="B201" s="41" t="s">
        <v>229</v>
      </c>
      <c r="C201" s="42" t="s">
        <v>77</v>
      </c>
      <c r="D201" s="42" t="s">
        <v>185</v>
      </c>
      <c r="E201" s="2" t="s">
        <v>68</v>
      </c>
      <c r="F201" s="3">
        <v>468734</v>
      </c>
      <c r="G201" s="23"/>
      <c r="H201" s="23"/>
      <c r="I201" s="23"/>
      <c r="J201" s="23"/>
      <c r="K201" s="23"/>
      <c r="L201" s="23"/>
      <c r="M201" s="32"/>
      <c r="O201" s="2" t="str">
        <f t="shared" si="15"/>
        <v>&lt;tr class="style3" &gt;&lt;td&gt;&lt;/td&gt;&lt;td&gt;&lt;a href="http://iowagravestones.org/gs_view.php?id=468734" Target="GPP"&gt;P&lt;/a&gt;&lt;/td&gt;   &lt;td&gt;&lt;/td&gt;&lt;td&gt;Thompson, Ingeborg&lt;/td&gt;&lt;td&gt;1871&lt;/td&gt;&lt;td&gt;1958&lt;/td&gt;&lt;td&gt; &lt;/td&gt;</v>
      </c>
      <c r="P201" s="6" t="str">
        <f t="shared" si="16"/>
        <v>Thompson, Ingeborg</v>
      </c>
      <c r="Q201" s="2" t="str">
        <f t="shared" si="17"/>
        <v>&lt;td&gt;&lt;a href="http://iowagravestones.org/gs_view.php?id=468734" Target="GPP"&gt;P&lt;/a&gt;&lt;/td&gt;</v>
      </c>
      <c r="R201" s="2" t="str">
        <f t="shared" si="18"/>
        <v xml:space="preserve">   &lt;td&gt;&lt;/td&gt;</v>
      </c>
      <c r="S201" s="2" t="str">
        <f t="shared" si="19"/>
        <v>&lt;td&gt;&lt;/td&gt;</v>
      </c>
      <c r="T201" s="6" t="s">
        <v>68</v>
      </c>
      <c r="U201" s="52"/>
    </row>
    <row r="202" spans="1:21" x14ac:dyDescent="0.25">
      <c r="A202" s="34" t="s">
        <v>0</v>
      </c>
      <c r="B202" s="36" t="s">
        <v>139</v>
      </c>
      <c r="C202" s="34" t="s">
        <v>158</v>
      </c>
      <c r="D202" s="34" t="s">
        <v>159</v>
      </c>
      <c r="E202" s="36" t="s">
        <v>68</v>
      </c>
      <c r="F202" s="2">
        <v>360456</v>
      </c>
      <c r="G202" s="6"/>
      <c r="H202" s="6"/>
      <c r="I202" s="6"/>
      <c r="J202" s="6"/>
      <c r="K202" s="6"/>
      <c r="L202" s="6"/>
      <c r="M202" s="32" t="s">
        <v>14</v>
      </c>
      <c r="O202" s="2" t="str">
        <f t="shared" si="15"/>
        <v>&lt;tr class="style3" &gt;&lt;td&gt;&lt;/td&gt;&lt;td&gt;&lt;a href="http://iowagravestones.org/gs_view.php?id=360456" Target="GPP"&gt;P&lt;/a&gt;&lt;/td&gt;   &lt;td&gt;&lt;/td&gt;&lt;td&gt;Thompson, Marvin Louis&lt;/td&gt;&lt;td&gt;Jan. 14, 1926&lt;/td&gt;&lt;td&gt;Jan. 31, 2006&lt;/td&gt;&lt;td&gt; &lt;/td&gt;</v>
      </c>
      <c r="P202" s="6" t="str">
        <f t="shared" si="16"/>
        <v>Thompson, Marvin Louis</v>
      </c>
      <c r="Q202" s="2" t="str">
        <f t="shared" si="17"/>
        <v>&lt;td&gt;&lt;a href="http://iowagravestones.org/gs_view.php?id=360456" Target="GPP"&gt;P&lt;/a&gt;&lt;/td&gt;</v>
      </c>
      <c r="R202" s="2" t="str">
        <f t="shared" si="18"/>
        <v xml:space="preserve">   &lt;td&gt;&lt;/td&gt;</v>
      </c>
      <c r="S202" s="2" t="str">
        <f t="shared" si="19"/>
        <v>&lt;td&gt;&lt;/td&gt;</v>
      </c>
      <c r="T202" s="6" t="s">
        <v>68</v>
      </c>
      <c r="U202" s="52"/>
    </row>
    <row r="203" spans="1:21" x14ac:dyDescent="0.25">
      <c r="A203" s="34" t="s">
        <v>0</v>
      </c>
      <c r="B203" s="36" t="s">
        <v>138</v>
      </c>
      <c r="C203" s="34">
        <v>1896</v>
      </c>
      <c r="D203" s="34">
        <v>1968</v>
      </c>
      <c r="E203" s="36" t="s">
        <v>68</v>
      </c>
      <c r="F203" s="2">
        <v>360445</v>
      </c>
      <c r="G203" s="6"/>
      <c r="H203" s="6"/>
      <c r="I203" s="6"/>
      <c r="J203" s="6"/>
      <c r="K203" s="6"/>
      <c r="L203" s="6"/>
      <c r="M203" s="32" t="s">
        <v>14</v>
      </c>
      <c r="O203" s="2" t="str">
        <f t="shared" si="15"/>
        <v>&lt;tr class="style3" &gt;&lt;td&gt;&lt;/td&gt;&lt;td&gt;&lt;a href="http://iowagravestones.org/gs_view.php?id=360445" Target="GPP"&gt;P&lt;/a&gt;&lt;/td&gt;   &lt;td&gt;&lt;/td&gt;&lt;td&gt;Thompson, Sander T.&lt;/td&gt;&lt;td&gt;1896&lt;/td&gt;&lt;td&gt;1968&lt;/td&gt;&lt;td&gt; &lt;/td&gt;</v>
      </c>
      <c r="P203" s="6" t="str">
        <f t="shared" si="16"/>
        <v>Thompson, Sander T.</v>
      </c>
      <c r="Q203" s="2" t="str">
        <f t="shared" si="17"/>
        <v>&lt;td&gt;&lt;a href="http://iowagravestones.org/gs_view.php?id=360445" Target="GPP"&gt;P&lt;/a&gt;&lt;/td&gt;</v>
      </c>
      <c r="R203" s="2" t="str">
        <f t="shared" si="18"/>
        <v xml:space="preserve">   &lt;td&gt;&lt;/td&gt;</v>
      </c>
      <c r="S203" s="2" t="str">
        <f t="shared" si="19"/>
        <v>&lt;td&gt;&lt;/td&gt;</v>
      </c>
      <c r="T203" s="6" t="s">
        <v>68</v>
      </c>
      <c r="U203" s="52"/>
    </row>
    <row r="204" spans="1:21" x14ac:dyDescent="0.25">
      <c r="A204" s="34"/>
      <c r="B204" s="41" t="s">
        <v>222</v>
      </c>
      <c r="C204" s="41" t="s">
        <v>223</v>
      </c>
      <c r="D204" s="42" t="s">
        <v>224</v>
      </c>
      <c r="E204" s="2" t="s">
        <v>68</v>
      </c>
      <c r="F204" s="3">
        <v>468731</v>
      </c>
      <c r="G204" s="23"/>
      <c r="H204" s="23"/>
      <c r="I204" s="23"/>
      <c r="J204" s="23"/>
      <c r="K204" s="23"/>
      <c r="L204" s="23"/>
      <c r="M204" s="32"/>
      <c r="O204" s="2" t="str">
        <f t="shared" si="15"/>
        <v>&lt;tr class="style3" &gt;&lt;td&gt;&lt;/td&gt;&lt;td&gt;&lt;a href="http://iowagravestones.org/gs_view.php?id=468731" Target="GPP"&gt;P&lt;/a&gt;&lt;/td&gt;   &lt;td&gt;&lt;/td&gt;&lt;td&gt;Thompson, Stanley&lt;/td&gt;&lt;td&gt;Nov. 22, 1936&lt;/td&gt;&lt;td&gt;Jan. 7, 1974&lt;/td&gt;&lt;td&gt; &lt;/td&gt;</v>
      </c>
      <c r="P204" s="6" t="str">
        <f t="shared" si="16"/>
        <v>Thompson, Stanley</v>
      </c>
      <c r="Q204" s="2" t="str">
        <f t="shared" si="17"/>
        <v>&lt;td&gt;&lt;a href="http://iowagravestones.org/gs_view.php?id=468731" Target="GPP"&gt;P&lt;/a&gt;&lt;/td&gt;</v>
      </c>
      <c r="R204" s="2" t="str">
        <f t="shared" si="18"/>
        <v xml:space="preserve">   &lt;td&gt;&lt;/td&gt;</v>
      </c>
      <c r="S204" s="2" t="str">
        <f t="shared" si="19"/>
        <v>&lt;td&gt;&lt;/td&gt;</v>
      </c>
      <c r="T204" s="6" t="s">
        <v>68</v>
      </c>
      <c r="U204" s="52"/>
    </row>
    <row r="205" spans="1:21" x14ac:dyDescent="0.25">
      <c r="A205" s="34"/>
      <c r="B205" s="41" t="s">
        <v>237</v>
      </c>
      <c r="C205" s="41" t="s">
        <v>238</v>
      </c>
      <c r="D205" s="41" t="s">
        <v>239</v>
      </c>
      <c r="E205" s="2" t="s">
        <v>68</v>
      </c>
      <c r="F205" s="3">
        <v>468744</v>
      </c>
      <c r="G205" s="23"/>
      <c r="H205" s="23"/>
      <c r="I205" s="23"/>
      <c r="J205" s="23"/>
      <c r="K205" s="23"/>
      <c r="L205" s="23"/>
      <c r="M205" s="32"/>
      <c r="O205" s="2" t="str">
        <f t="shared" si="15"/>
        <v>&lt;tr class="style3" &gt;&lt;td&gt;&lt;/td&gt;&lt;td&gt;&lt;a href="http://iowagravestones.org/gs_view.php?id=468744" Target="GPP"&gt;P&lt;/a&gt;&lt;/td&gt;   &lt;td&gt;&lt;/td&gt;&lt;td&gt;Torkelson, ????&lt;/td&gt;&lt;td&gt;Oct. 23, 1871&lt;/td&gt;&lt;td&gt;Nov. 29, 1922&lt;/td&gt;&lt;td&gt; &lt;/td&gt;</v>
      </c>
      <c r="P205" s="6" t="str">
        <f t="shared" si="16"/>
        <v>Torkelson, ????</v>
      </c>
      <c r="Q205" s="2" t="str">
        <f t="shared" si="17"/>
        <v>&lt;td&gt;&lt;a href="http://iowagravestones.org/gs_view.php?id=468744" Target="GPP"&gt;P&lt;/a&gt;&lt;/td&gt;</v>
      </c>
      <c r="R205" s="2" t="str">
        <f t="shared" si="18"/>
        <v xml:space="preserve">   &lt;td&gt;&lt;/td&gt;</v>
      </c>
      <c r="S205" s="2" t="str">
        <f t="shared" si="19"/>
        <v>&lt;td&gt;&lt;/td&gt;</v>
      </c>
      <c r="T205" s="6" t="s">
        <v>68</v>
      </c>
      <c r="U205" s="52"/>
    </row>
    <row r="206" spans="1:21" ht="26.25" x14ac:dyDescent="0.25">
      <c r="A206" s="34" t="s">
        <v>163</v>
      </c>
      <c r="B206" s="36" t="s">
        <v>140</v>
      </c>
      <c r="C206" s="34" t="s">
        <v>160</v>
      </c>
      <c r="D206" s="34" t="s">
        <v>161</v>
      </c>
      <c r="E206" s="51" t="s">
        <v>14</v>
      </c>
      <c r="F206" s="2">
        <v>360452</v>
      </c>
      <c r="G206" s="6"/>
      <c r="H206" s="6"/>
      <c r="I206" s="6"/>
      <c r="J206" s="6"/>
      <c r="K206" s="6"/>
      <c r="L206" s="6"/>
      <c r="M206" s="32">
        <v>215601</v>
      </c>
      <c r="O206" s="2" t="str">
        <f t="shared" si="15"/>
        <v>&lt;tr class="style3" &gt;&lt;td&gt;&lt;a href="http://iowawpagraves.org/view.php?id=215601" target="WPA"&gt;W&lt;/a&gt;&lt;/td&gt;&lt;td&gt;&lt;a href="http://iowagravestones.org/gs_view.php?id=360452" Target="GPP"&gt;P&lt;/a&gt;&lt;/td&gt;   &lt;td&gt;&lt;/td&gt;&lt;td&gt;Torkelson, Gjer&lt;/td&gt;&lt;td&gt;Dec 18, 1836&lt;/td&gt;&lt;td&gt;Jan. 25, 1917&lt;/td&gt;&lt;td&gt;&lt;/td&gt;</v>
      </c>
      <c r="P206" s="6" t="str">
        <f t="shared" si="16"/>
        <v>Torkelson, Gjer</v>
      </c>
      <c r="Q206" s="2" t="str">
        <f t="shared" si="17"/>
        <v>&lt;td&gt;&lt;a href="http://iowagravestones.org/gs_view.php?id=360452" Target="GPP"&gt;P&lt;/a&gt;&lt;/td&gt;</v>
      </c>
      <c r="R206" s="2" t="str">
        <f t="shared" si="18"/>
        <v xml:space="preserve">   &lt;td&gt;&lt;/td&gt;</v>
      </c>
      <c r="S206" s="2" t="str">
        <f t="shared" si="19"/>
        <v>&lt;td&gt;&lt;a href="http://iowawpagraves.org/view.php?id=215601" target="WPA"&gt;W&lt;/a&gt;&lt;/td&gt;</v>
      </c>
      <c r="T206" s="6" t="s">
        <v>68</v>
      </c>
      <c r="U206" s="52"/>
    </row>
    <row r="207" spans="1:21" x14ac:dyDescent="0.25">
      <c r="A207" s="34"/>
      <c r="B207" s="41" t="s">
        <v>233</v>
      </c>
      <c r="C207" s="41" t="s">
        <v>234</v>
      </c>
      <c r="D207" s="41" t="s">
        <v>235</v>
      </c>
      <c r="E207" s="51" t="s">
        <v>504</v>
      </c>
      <c r="F207" s="3">
        <v>468740</v>
      </c>
      <c r="G207" s="23"/>
      <c r="H207" s="23"/>
      <c r="I207" s="23"/>
      <c r="J207" s="23"/>
      <c r="K207" s="23"/>
      <c r="L207" s="23"/>
      <c r="M207" s="32">
        <v>215602</v>
      </c>
      <c r="O207" s="2" t="str">
        <f t="shared" si="15"/>
        <v>&lt;tr class="style3" &gt;&lt;td&gt;&lt;a href="http://iowawpagraves.org/view.php?id=215602" target="WPA"&gt;W&lt;/a&gt;&lt;/td&gt;&lt;td&gt;&lt;a href="http://iowagravestones.org/gs_view.php?id=468740" Target="GPP"&gt;P&lt;/a&gt;&lt;/td&gt;   &lt;td&gt;&lt;/td&gt;&lt;td&gt;Torkelson, Ivar&lt;/td&gt;&lt;td&gt;July 19, 1821&lt;/td&gt;&lt;td&gt;Mar 3, 1897&lt;/td&gt;&lt;td&gt;The WPA spelled Torkelson, Ivar as Torkelson, Iver&lt;/td&gt;</v>
      </c>
      <c r="P207" s="6" t="str">
        <f t="shared" si="16"/>
        <v>Torkelson, Ivar</v>
      </c>
      <c r="Q207" s="2" t="str">
        <f t="shared" si="17"/>
        <v>&lt;td&gt;&lt;a href="http://iowagravestones.org/gs_view.php?id=468740" Target="GPP"&gt;P&lt;/a&gt;&lt;/td&gt;</v>
      </c>
      <c r="R207" s="2" t="str">
        <f t="shared" si="18"/>
        <v xml:space="preserve">   &lt;td&gt;&lt;/td&gt;</v>
      </c>
      <c r="S207" s="2" t="str">
        <f t="shared" si="19"/>
        <v>&lt;td&gt;&lt;a href="http://iowawpagraves.org/view.php?id=215602" target="WPA"&gt;W&lt;/a&gt;&lt;/td&gt;</v>
      </c>
      <c r="T207" s="6" t="s">
        <v>68</v>
      </c>
      <c r="U207" s="52"/>
    </row>
    <row r="208" spans="1:21" x14ac:dyDescent="0.25">
      <c r="A208" s="34"/>
      <c r="B208" s="41" t="s">
        <v>236</v>
      </c>
      <c r="C208" s="41"/>
      <c r="D208" s="41"/>
      <c r="E208" s="2"/>
      <c r="F208" s="3">
        <v>468741</v>
      </c>
      <c r="G208" s="23"/>
      <c r="H208" s="23"/>
      <c r="I208" s="23"/>
      <c r="J208" s="23"/>
      <c r="K208" s="23"/>
      <c r="L208" s="23"/>
      <c r="M208" s="32"/>
      <c r="O208" s="2" t="str">
        <f t="shared" si="15"/>
        <v>&lt;tr class="style3" &gt;&lt;td&gt;&lt;/td&gt;&lt;td&gt;&lt;a href="http://iowagravestones.org/gs_view.php?id=468741" Target="GPP"&gt;P&lt;/a&gt;&lt;/td&gt;   &lt;td&gt;&lt;/td&gt;&lt;td&gt;Torkelson, Ivar Family Stone&lt;/td&gt;&lt;td&gt;&lt;/td&gt;&lt;td&gt;&lt;/td&gt;&lt;td&gt;&lt;/td&gt;</v>
      </c>
      <c r="P208" s="6" t="str">
        <f t="shared" si="16"/>
        <v>Torkelson, Ivar Family Stone</v>
      </c>
      <c r="Q208" s="2" t="str">
        <f t="shared" si="17"/>
        <v>&lt;td&gt;&lt;a href="http://iowagravestones.org/gs_view.php?id=468741" Target="GPP"&gt;P&lt;/a&gt;&lt;/td&gt;</v>
      </c>
      <c r="R208" s="2" t="str">
        <f t="shared" si="18"/>
        <v xml:space="preserve">   &lt;td&gt;&lt;/td&gt;</v>
      </c>
      <c r="S208" s="2" t="str">
        <f t="shared" si="19"/>
        <v>&lt;td&gt;&lt;/td&gt;</v>
      </c>
      <c r="T208" s="6" t="s">
        <v>68</v>
      </c>
      <c r="U208" s="52"/>
    </row>
    <row r="209" spans="1:21" x14ac:dyDescent="0.25">
      <c r="A209" s="34" t="s">
        <v>1</v>
      </c>
      <c r="B209" s="36" t="s">
        <v>59</v>
      </c>
      <c r="C209" s="34" t="s">
        <v>14</v>
      </c>
      <c r="D209" s="34" t="s">
        <v>87</v>
      </c>
      <c r="E209" s="51" t="s">
        <v>14</v>
      </c>
      <c r="F209" s="23"/>
      <c r="G209" s="23"/>
      <c r="H209" s="23"/>
      <c r="I209" s="23"/>
      <c r="J209" s="23"/>
      <c r="K209" s="23"/>
      <c r="L209" s="23"/>
      <c r="M209" s="32">
        <v>215603</v>
      </c>
      <c r="O209" s="2" t="str">
        <f t="shared" si="15"/>
        <v>&lt;tr class="style3" &gt;&lt;td&gt;&lt;a href="http://iowawpagraves.org/view.php?id=215603" target="WPA"&gt;W&lt;/a&gt;&lt;/td&gt;&lt;td&gt;&lt;/td&gt;   &lt;td&gt;&lt;/td&gt;&lt;td&gt;Torkelson, Jacob          &lt;/td&gt;&lt;td&gt;&lt;/td&gt;&lt;td&gt;1869&lt;/td&gt;&lt;td&gt;&lt;/td&gt;</v>
      </c>
      <c r="P209" s="6" t="str">
        <f t="shared" si="16"/>
        <v xml:space="preserve">Torkelson, Jacob          </v>
      </c>
      <c r="Q209" s="2" t="str">
        <f t="shared" si="17"/>
        <v>&lt;td&gt;&lt;/td&gt;</v>
      </c>
      <c r="R209" s="2" t="str">
        <f t="shared" si="18"/>
        <v xml:space="preserve">   &lt;td&gt;&lt;/td&gt;</v>
      </c>
      <c r="S209" s="2" t="str">
        <f t="shared" si="19"/>
        <v>&lt;td&gt;&lt;a href="http://iowawpagraves.org/view.php?id=215603" target="WPA"&gt;W&lt;/a&gt;&lt;/td&gt;</v>
      </c>
      <c r="T209" s="6" t="s">
        <v>68</v>
      </c>
      <c r="U209" s="52"/>
    </row>
    <row r="210" spans="1:21" x14ac:dyDescent="0.25">
      <c r="A210" s="34"/>
      <c r="B210" s="41" t="s">
        <v>230</v>
      </c>
      <c r="C210" s="41" t="s">
        <v>231</v>
      </c>
      <c r="D210" s="41" t="s">
        <v>232</v>
      </c>
      <c r="E210" s="2" t="s">
        <v>68</v>
      </c>
      <c r="F210" s="3">
        <v>468739</v>
      </c>
      <c r="G210" s="23"/>
      <c r="H210" s="23"/>
      <c r="I210" s="23"/>
      <c r="J210" s="23"/>
      <c r="K210" s="23"/>
      <c r="L210" s="23"/>
      <c r="M210" s="32"/>
      <c r="O210" s="2" t="str">
        <f t="shared" si="15"/>
        <v>&lt;tr class="style3" &gt;&lt;td&gt;&lt;/td&gt;&lt;td&gt;&lt;a href="http://iowagravestones.org/gs_view.php?id=468739" Target="GPP"&gt;P&lt;/a&gt;&lt;/td&gt;   &lt;td&gt;&lt;/td&gt;&lt;td&gt;Torkelson, John Gilbert&lt;/td&gt;&lt;td&gt;Mar. 30, 1880&lt;/td&gt;&lt;td&gt;Mar. 21, 1892&lt;/td&gt;&lt;td&gt; &lt;/td&gt;</v>
      </c>
      <c r="P210" s="6" t="str">
        <f t="shared" si="16"/>
        <v>Torkelson, John Gilbert</v>
      </c>
      <c r="Q210" s="2" t="str">
        <f t="shared" si="17"/>
        <v>&lt;td&gt;&lt;a href="http://iowagravestones.org/gs_view.php?id=468739" Target="GPP"&gt;P&lt;/a&gt;&lt;/td&gt;</v>
      </c>
      <c r="R210" s="2" t="str">
        <f t="shared" si="18"/>
        <v xml:space="preserve">   &lt;td&gt;&lt;/td&gt;</v>
      </c>
      <c r="S210" s="2" t="str">
        <f t="shared" si="19"/>
        <v>&lt;td&gt;&lt;/td&gt;</v>
      </c>
      <c r="T210" s="6" t="s">
        <v>68</v>
      </c>
      <c r="U210" s="52"/>
    </row>
    <row r="211" spans="1:21" x14ac:dyDescent="0.25">
      <c r="A211" s="34" t="s">
        <v>0</v>
      </c>
      <c r="B211" s="36" t="s">
        <v>141</v>
      </c>
      <c r="C211" s="34">
        <v>1867</v>
      </c>
      <c r="D211" s="34">
        <v>1947</v>
      </c>
      <c r="E211" s="36" t="s">
        <v>68</v>
      </c>
      <c r="F211" s="2">
        <v>360453</v>
      </c>
      <c r="G211" s="6"/>
      <c r="H211" s="6"/>
      <c r="I211" s="6"/>
      <c r="J211" s="6"/>
      <c r="K211" s="6"/>
      <c r="L211" s="6"/>
      <c r="M211" s="32" t="s">
        <v>14</v>
      </c>
      <c r="O211" s="2" t="str">
        <f t="shared" si="15"/>
        <v>&lt;tr class="style3" &gt;&lt;td&gt;&lt;/td&gt;&lt;td&gt;&lt;a href="http://iowagravestones.org/gs_view.php?id=360453" Target="GPP"&gt;P&lt;/a&gt;&lt;/td&gt;   &lt;td&gt;&lt;/td&gt;&lt;td&gt;Torkelson, Martha&lt;/td&gt;&lt;td&gt;1867&lt;/td&gt;&lt;td&gt;1947&lt;/td&gt;&lt;td&gt; &lt;/td&gt;</v>
      </c>
      <c r="P211" s="6" t="str">
        <f t="shared" si="16"/>
        <v>Torkelson, Martha</v>
      </c>
      <c r="Q211" s="2" t="str">
        <f t="shared" si="17"/>
        <v>&lt;td&gt;&lt;a href="http://iowagravestones.org/gs_view.php?id=360453" Target="GPP"&gt;P&lt;/a&gt;&lt;/td&gt;</v>
      </c>
      <c r="R211" s="2" t="str">
        <f t="shared" si="18"/>
        <v xml:space="preserve">   &lt;td&gt;&lt;/td&gt;</v>
      </c>
      <c r="S211" s="2" t="str">
        <f t="shared" si="19"/>
        <v>&lt;td&gt;&lt;/td&gt;</v>
      </c>
      <c r="T211" s="6" t="s">
        <v>68</v>
      </c>
      <c r="U211" s="52"/>
    </row>
    <row r="212" spans="1:21" x14ac:dyDescent="0.25">
      <c r="A212" s="34" t="s">
        <v>1</v>
      </c>
      <c r="B212" s="36" t="s">
        <v>61</v>
      </c>
      <c r="C212" s="34" t="s">
        <v>14</v>
      </c>
      <c r="D212" s="34" t="s">
        <v>77</v>
      </c>
      <c r="E212" s="51" t="s">
        <v>14</v>
      </c>
      <c r="F212" s="23"/>
      <c r="G212" s="23"/>
      <c r="H212" s="23"/>
      <c r="I212" s="23"/>
      <c r="J212" s="23"/>
      <c r="K212" s="23"/>
      <c r="L212" s="23"/>
      <c r="M212" s="32">
        <v>215604</v>
      </c>
      <c r="O212" s="2" t="str">
        <f t="shared" si="15"/>
        <v>&lt;tr class="style3" &gt;&lt;td&gt;&lt;a href="http://iowawpagraves.org/view.php?id=215604" target="WPA"&gt;W&lt;/a&gt;&lt;/td&gt;&lt;td&gt;&lt;/td&gt;   &lt;td&gt;&lt;/td&gt;&lt;td&gt;Torkelson, Thomas         &lt;/td&gt;&lt;td&gt;&lt;/td&gt;&lt;td&gt;1871&lt;/td&gt;&lt;td&gt;&lt;/td&gt;</v>
      </c>
      <c r="P212" s="6" t="str">
        <f t="shared" si="16"/>
        <v xml:space="preserve">Torkelson, Thomas         </v>
      </c>
      <c r="Q212" s="2" t="str">
        <f t="shared" si="17"/>
        <v>&lt;td&gt;&lt;/td&gt;</v>
      </c>
      <c r="R212" s="2" t="str">
        <f t="shared" si="18"/>
        <v xml:space="preserve">   &lt;td&gt;&lt;/td&gt;</v>
      </c>
      <c r="S212" s="2" t="str">
        <f t="shared" si="19"/>
        <v>&lt;td&gt;&lt;a href="http://iowawpagraves.org/view.php?id=215604" target="WPA"&gt;W&lt;/a&gt;&lt;/td&gt;</v>
      </c>
      <c r="T212" s="6" t="s">
        <v>68</v>
      </c>
      <c r="U212" s="52"/>
    </row>
    <row r="213" spans="1:21" ht="15.75" x14ac:dyDescent="0.25">
      <c r="A213" s="33" t="s">
        <v>170</v>
      </c>
      <c r="B213" s="35" t="s">
        <v>35</v>
      </c>
      <c r="C213" s="37" t="s">
        <v>6</v>
      </c>
      <c r="D213" s="37" t="s">
        <v>7</v>
      </c>
      <c r="E213" s="37" t="s">
        <v>8</v>
      </c>
      <c r="F213" s="24"/>
      <c r="G213" s="24"/>
      <c r="H213" s="24"/>
      <c r="I213" s="24"/>
      <c r="J213" s="24"/>
      <c r="K213" s="24"/>
      <c r="L213" s="24"/>
      <c r="M213" s="32" t="s">
        <v>14</v>
      </c>
      <c r="O213" s="2" t="str">
        <f t="shared" si="15"/>
        <v>&lt;tr class="style2" &gt;&lt;td&gt;W&lt;/td&gt;&lt;td&gt;P&lt;/td&gt;&lt;td&gt;O&lt;/td&gt;&lt;td &gt;Surnames Starting with U&lt;/td&gt;&lt;td&gt;Birth Date&lt;/td&gt;&lt;td&gt;Death Date&lt;/td&gt;&lt;td&gt;Notes&lt;/td&gt;</v>
      </c>
      <c r="P213" s="6" t="str">
        <f t="shared" si="16"/>
        <v>Uaaa                            Names</v>
      </c>
      <c r="Q213" s="2" t="str">
        <f t="shared" si="17"/>
        <v>&lt;td&gt;&lt;/td&gt;</v>
      </c>
      <c r="R213" s="2" t="str">
        <f t="shared" si="18"/>
        <v xml:space="preserve">   &lt;td&gt;&lt;/td&gt;</v>
      </c>
      <c r="S213" s="2" t="str">
        <f t="shared" si="19"/>
        <v>&lt;td&gt;&lt;/td&gt;</v>
      </c>
      <c r="T213" s="6" t="s">
        <v>68</v>
      </c>
      <c r="U213" s="52"/>
    </row>
    <row r="214" spans="1:21" ht="15.75" x14ac:dyDescent="0.25">
      <c r="A214" s="29" t="s">
        <v>170</v>
      </c>
      <c r="B214" s="25" t="s">
        <v>36</v>
      </c>
      <c r="C214" s="26" t="s">
        <v>6</v>
      </c>
      <c r="D214" s="26" t="s">
        <v>7</v>
      </c>
      <c r="E214" s="26" t="s">
        <v>8</v>
      </c>
      <c r="F214" s="24"/>
      <c r="G214" s="24"/>
      <c r="H214" s="24"/>
      <c r="I214" s="24"/>
      <c r="J214" s="24"/>
      <c r="K214" s="24"/>
      <c r="L214" s="24"/>
      <c r="M214" s="32" t="s">
        <v>14</v>
      </c>
      <c r="O214" s="2" t="str">
        <f t="shared" si="15"/>
        <v>&lt;tr class="style2" &gt;&lt;td&gt;W&lt;/td&gt;&lt;td&gt;P&lt;/td&gt;&lt;td&gt;O&lt;/td&gt;&lt;td &gt;Surnames Starting with V&lt;/td&gt;&lt;td&gt;Birth Date&lt;/td&gt;&lt;td&gt;Death Date&lt;/td&gt;&lt;td&gt;Notes&lt;/td&gt;</v>
      </c>
      <c r="P214" s="6" t="str">
        <f t="shared" si="16"/>
        <v>Vaaa                            Names</v>
      </c>
      <c r="Q214" s="2" t="str">
        <f t="shared" si="17"/>
        <v>&lt;td&gt;&lt;/td&gt;</v>
      </c>
      <c r="R214" s="2" t="str">
        <f t="shared" si="18"/>
        <v xml:space="preserve">   &lt;td&gt;&lt;/td&gt;</v>
      </c>
      <c r="S214" s="2" t="str">
        <f t="shared" si="19"/>
        <v>&lt;td&gt;&lt;/td&gt;</v>
      </c>
      <c r="T214" s="6" t="s">
        <v>68</v>
      </c>
      <c r="U214" s="52"/>
    </row>
    <row r="215" spans="1:21" x14ac:dyDescent="0.25">
      <c r="A215" s="27" t="s">
        <v>1</v>
      </c>
      <c r="B215" s="28" t="s">
        <v>62</v>
      </c>
      <c r="C215" s="27" t="s">
        <v>88</v>
      </c>
      <c r="D215" s="27" t="s">
        <v>89</v>
      </c>
      <c r="E215" s="38" t="s">
        <v>14</v>
      </c>
      <c r="F215" s="3">
        <v>468826</v>
      </c>
      <c r="G215" s="23"/>
      <c r="H215" s="23"/>
      <c r="I215" s="23"/>
      <c r="J215" s="23"/>
      <c r="K215" s="23"/>
      <c r="L215" s="23"/>
      <c r="M215" s="32">
        <v>215927</v>
      </c>
      <c r="O215" s="2" t="str">
        <f t="shared" si="15"/>
        <v>&lt;tr class="style3" &gt;&lt;td&gt;&lt;a href="http://iowawpagraves.org/view.php?id=215927" target="WPA"&gt;W&lt;/a&gt;&lt;/td&gt;&lt;td&gt;&lt;a href="http://iowagravestones.org/gs_view.php?id=468826" Target="GPP"&gt;P&lt;/a&gt;&lt;/td&gt;   &lt;td&gt;&lt;/td&gt;&lt;td&gt;Waa, John                 &lt;/td&gt;&lt;td&gt;1805&lt;/td&gt;&lt;td&gt;1865&lt;/td&gt;&lt;td&gt;&lt;/td&gt;</v>
      </c>
      <c r="P215" s="6" t="str">
        <f t="shared" si="16"/>
        <v xml:space="preserve">Waa, John                 </v>
      </c>
      <c r="Q215" s="2" t="str">
        <f t="shared" si="17"/>
        <v>&lt;td&gt;&lt;a href="http://iowagravestones.org/gs_view.php?id=468826" Target="GPP"&gt;P&lt;/a&gt;&lt;/td&gt;</v>
      </c>
      <c r="R215" s="2" t="str">
        <f t="shared" si="18"/>
        <v xml:space="preserve">   &lt;td&gt;&lt;/td&gt;</v>
      </c>
      <c r="S215" s="2" t="str">
        <f t="shared" si="19"/>
        <v>&lt;td&gt;&lt;a href="http://iowawpagraves.org/view.php?id=215927" target="WPA"&gt;W&lt;/a&gt;&lt;/td&gt;</v>
      </c>
      <c r="T215" s="6" t="s">
        <v>68</v>
      </c>
      <c r="U215" s="52"/>
    </row>
    <row r="216" spans="1:21" x14ac:dyDescent="0.25">
      <c r="A216" s="27" t="s">
        <v>1</v>
      </c>
      <c r="B216" s="28" t="s">
        <v>63</v>
      </c>
      <c r="C216" s="27" t="s">
        <v>90</v>
      </c>
      <c r="D216" s="27" t="s">
        <v>91</v>
      </c>
      <c r="E216" s="38" t="s">
        <v>14</v>
      </c>
      <c r="F216" s="3">
        <v>468827</v>
      </c>
      <c r="G216" s="23"/>
      <c r="H216" s="23"/>
      <c r="I216" s="23"/>
      <c r="J216" s="23"/>
      <c r="K216" s="23"/>
      <c r="L216" s="23"/>
      <c r="M216" s="32">
        <v>215928</v>
      </c>
      <c r="O216" s="2" t="str">
        <f t="shared" si="15"/>
        <v>&lt;tr class="style3" &gt;&lt;td&gt;&lt;a href="http://iowawpagraves.org/view.php?id=215928" target="WPA"&gt;W&lt;/a&gt;&lt;/td&gt;&lt;td&gt;&lt;a href="http://iowagravestones.org/gs_view.php?id=468827" Target="GPP"&gt;P&lt;/a&gt;&lt;/td&gt;   &lt;td&gt;&lt;/td&gt;&lt;td&gt;Waa, Signe                &lt;/td&gt;&lt;td&gt;1811&lt;/td&gt;&lt;td&gt;1880&lt;/td&gt;&lt;td&gt;&lt;/td&gt;</v>
      </c>
      <c r="P216" s="6" t="str">
        <f t="shared" si="16"/>
        <v xml:space="preserve">Waa, Signe                </v>
      </c>
      <c r="Q216" s="2" t="str">
        <f t="shared" si="17"/>
        <v>&lt;td&gt;&lt;a href="http://iowagravestones.org/gs_view.php?id=468827" Target="GPP"&gt;P&lt;/a&gt;&lt;/td&gt;</v>
      </c>
      <c r="R216" s="2" t="str">
        <f t="shared" si="18"/>
        <v xml:space="preserve">   &lt;td&gt;&lt;/td&gt;</v>
      </c>
      <c r="S216" s="2" t="str">
        <f t="shared" si="19"/>
        <v>&lt;td&gt;&lt;a href="http://iowawpagraves.org/view.php?id=215928" target="WPA"&gt;W&lt;/a&gt;&lt;/td&gt;</v>
      </c>
      <c r="T216" s="6" t="s">
        <v>68</v>
      </c>
      <c r="U216" s="52"/>
    </row>
    <row r="217" spans="1:21" ht="15.75" x14ac:dyDescent="0.25">
      <c r="A217" s="29" t="s">
        <v>170</v>
      </c>
      <c r="B217" s="25" t="s">
        <v>37</v>
      </c>
      <c r="C217" s="26" t="s">
        <v>6</v>
      </c>
      <c r="D217" s="26" t="s">
        <v>7</v>
      </c>
      <c r="E217" s="26" t="s">
        <v>8</v>
      </c>
      <c r="F217" s="24"/>
      <c r="G217" s="24"/>
      <c r="H217" s="24"/>
      <c r="I217" s="24"/>
      <c r="J217" s="24"/>
      <c r="K217" s="24"/>
      <c r="L217" s="24"/>
      <c r="M217" s="32" t="s">
        <v>14</v>
      </c>
      <c r="O217" s="2" t="str">
        <f t="shared" si="15"/>
        <v>&lt;tr class="style2" &gt;&lt;td&gt;W&lt;/td&gt;&lt;td&gt;P&lt;/td&gt;&lt;td&gt;O&lt;/td&gt;&lt;td &gt;Surnames Starting with W&lt;/td&gt;&lt;td&gt;Birth Date&lt;/td&gt;&lt;td&gt;Death Date&lt;/td&gt;&lt;td&gt;Notes&lt;/td&gt;</v>
      </c>
      <c r="P217" s="6" t="str">
        <f t="shared" si="16"/>
        <v>Waaa                            Names</v>
      </c>
      <c r="Q217" s="2" t="str">
        <f t="shared" si="17"/>
        <v>&lt;td&gt;&lt;/td&gt;</v>
      </c>
      <c r="R217" s="2" t="str">
        <f t="shared" si="18"/>
        <v xml:space="preserve">   &lt;td&gt;&lt;/td&gt;</v>
      </c>
      <c r="S217" s="2" t="str">
        <f t="shared" si="19"/>
        <v>&lt;td&gt;&lt;/td&gt;</v>
      </c>
      <c r="T217" s="6" t="s">
        <v>68</v>
      </c>
      <c r="U217" s="52"/>
    </row>
    <row r="218" spans="1:21" ht="15.75" x14ac:dyDescent="0.25">
      <c r="A218" s="29" t="s">
        <v>170</v>
      </c>
      <c r="B218" s="25" t="s">
        <v>40</v>
      </c>
      <c r="C218" s="26" t="s">
        <v>6</v>
      </c>
      <c r="D218" s="26" t="s">
        <v>7</v>
      </c>
      <c r="E218" s="26" t="s">
        <v>8</v>
      </c>
      <c r="F218" s="24"/>
      <c r="G218" s="24"/>
      <c r="H218" s="24"/>
      <c r="I218" s="24"/>
      <c r="J218" s="24"/>
      <c r="K218" s="24"/>
      <c r="L218" s="24"/>
      <c r="M218" s="32" t="s">
        <v>14</v>
      </c>
      <c r="O218" s="2" t="str">
        <f t="shared" si="15"/>
        <v>&lt;tr class="style2" &gt;&lt;td&gt;W&lt;/td&gt;&lt;td&gt;P&lt;/td&gt;&lt;td&gt;O&lt;/td&gt;&lt;td &gt;Surnames Starting with X&lt;/td&gt;&lt;td&gt;Birth Date&lt;/td&gt;&lt;td&gt;Death Date&lt;/td&gt;&lt;td&gt;Notes&lt;/td&gt;</v>
      </c>
      <c r="P218" s="6" t="str">
        <f t="shared" si="16"/>
        <v>Xaaa                            Names</v>
      </c>
      <c r="Q218" s="2" t="str">
        <f t="shared" si="17"/>
        <v>&lt;td&gt;&lt;/td&gt;</v>
      </c>
      <c r="R218" s="2" t="str">
        <f t="shared" si="18"/>
        <v xml:space="preserve">   &lt;td&gt;&lt;/td&gt;</v>
      </c>
      <c r="S218" s="2" t="str">
        <f t="shared" si="19"/>
        <v>&lt;td&gt;&lt;/td&gt;</v>
      </c>
      <c r="T218" s="6" t="s">
        <v>68</v>
      </c>
      <c r="U218" s="52"/>
    </row>
    <row r="219" spans="1:21" ht="15.75" x14ac:dyDescent="0.25">
      <c r="A219" s="29" t="s">
        <v>170</v>
      </c>
      <c r="B219" s="25" t="s">
        <v>38</v>
      </c>
      <c r="C219" s="26" t="s">
        <v>6</v>
      </c>
      <c r="D219" s="26" t="s">
        <v>7</v>
      </c>
      <c r="E219" s="26" t="s">
        <v>8</v>
      </c>
      <c r="F219" s="24"/>
      <c r="G219" s="24"/>
      <c r="H219" s="24"/>
      <c r="I219" s="24"/>
      <c r="J219" s="24"/>
      <c r="K219" s="24"/>
      <c r="L219" s="24"/>
      <c r="M219" s="32" t="s">
        <v>14</v>
      </c>
      <c r="O219" s="2" t="str">
        <f t="shared" si="15"/>
        <v>&lt;tr class="style2" &gt;&lt;td&gt;W&lt;/td&gt;&lt;td&gt;P&lt;/td&gt;&lt;td&gt;O&lt;/td&gt;&lt;td &gt;Surnames Starting with Y&lt;/td&gt;&lt;td&gt;Birth Date&lt;/td&gt;&lt;td&gt;Death Date&lt;/td&gt;&lt;td&gt;Notes&lt;/td&gt;</v>
      </c>
      <c r="P219" s="6" t="str">
        <f t="shared" si="16"/>
        <v>Yaaa                            Names</v>
      </c>
      <c r="Q219" s="2" t="str">
        <f t="shared" si="17"/>
        <v>&lt;td&gt;&lt;/td&gt;</v>
      </c>
      <c r="R219" s="2" t="str">
        <f t="shared" si="18"/>
        <v xml:space="preserve">   &lt;td&gt;&lt;/td&gt;</v>
      </c>
      <c r="S219" s="2" t="str">
        <f t="shared" si="19"/>
        <v>&lt;td&gt;&lt;/td&gt;</v>
      </c>
      <c r="T219" s="6" t="s">
        <v>68</v>
      </c>
      <c r="U219" s="52"/>
    </row>
    <row r="220" spans="1:21" ht="15.75" x14ac:dyDescent="0.25">
      <c r="A220" s="29" t="s">
        <v>170</v>
      </c>
      <c r="B220" s="25" t="s">
        <v>39</v>
      </c>
      <c r="C220" s="26" t="s">
        <v>6</v>
      </c>
      <c r="D220" s="26" t="s">
        <v>7</v>
      </c>
      <c r="E220" s="26" t="s">
        <v>8</v>
      </c>
      <c r="F220" s="24"/>
      <c r="G220" s="24"/>
      <c r="H220" s="24"/>
      <c r="I220" s="24"/>
      <c r="J220" s="24"/>
      <c r="K220" s="24"/>
      <c r="L220" s="24"/>
      <c r="M220" s="32" t="s">
        <v>14</v>
      </c>
      <c r="O220" s="2" t="str">
        <f t="shared" si="15"/>
        <v>&lt;tr class="style2" &gt;&lt;td&gt;W&lt;/td&gt;&lt;td&gt;P&lt;/td&gt;&lt;td&gt;O&lt;/td&gt;&lt;td &gt;Surnames Starting with Z&lt;/td&gt;&lt;td&gt;Birth Date&lt;/td&gt;&lt;td&gt;Death Date&lt;/td&gt;&lt;td&gt;Notes&lt;/td&gt;</v>
      </c>
      <c r="P220" s="6" t="str">
        <f t="shared" si="16"/>
        <v>Zaaa                            Names</v>
      </c>
      <c r="Q220" s="2" t="str">
        <f t="shared" si="17"/>
        <v>&lt;td&gt;&lt;/td&gt;</v>
      </c>
      <c r="R220" s="2" t="str">
        <f t="shared" si="18"/>
        <v xml:space="preserve">   &lt;td&gt;&lt;/td&gt;</v>
      </c>
      <c r="S220" s="2" t="str">
        <f t="shared" si="19"/>
        <v>&lt;td&gt;&lt;/td&gt;</v>
      </c>
      <c r="T220" s="6" t="s">
        <v>68</v>
      </c>
      <c r="U220" s="52"/>
    </row>
  </sheetData>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1"/>
  <sheetViews>
    <sheetView workbookViewId="0">
      <selection activeCell="A7" sqref="A7:A131"/>
    </sheetView>
  </sheetViews>
  <sheetFormatPr defaultRowHeight="15" x14ac:dyDescent="0.25"/>
  <cols>
    <col min="1" max="1" width="120.7109375" style="3" customWidth="1"/>
    <col min="2" max="16384" width="9.140625" style="2"/>
  </cols>
  <sheetData>
    <row r="1" spans="1:1" ht="30" x14ac:dyDescent="0.25">
      <c r="A1" s="3" t="s">
        <v>508</v>
      </c>
    </row>
    <row r="3" spans="1:1" ht="30" x14ac:dyDescent="0.25">
      <c r="A3" s="3" t="s">
        <v>509</v>
      </c>
    </row>
    <row r="5" spans="1:1" x14ac:dyDescent="0.25">
      <c r="A5" s="3" t="s">
        <v>510</v>
      </c>
    </row>
    <row r="7" spans="1:1" x14ac:dyDescent="0.25">
      <c r="A7" s="2" t="s">
        <v>511</v>
      </c>
    </row>
    <row r="8" spans="1:1" x14ac:dyDescent="0.25">
      <c r="A8" s="2" t="s">
        <v>512</v>
      </c>
    </row>
    <row r="9" spans="1:1" x14ac:dyDescent="0.25">
      <c r="A9" s="2" t="s">
        <v>513</v>
      </c>
    </row>
    <row r="10" spans="1:1" x14ac:dyDescent="0.25">
      <c r="A10" s="2" t="s">
        <v>514</v>
      </c>
    </row>
    <row r="11" spans="1:1" x14ac:dyDescent="0.25">
      <c r="A11" s="2" t="s">
        <v>515</v>
      </c>
    </row>
    <row r="12" spans="1:1" x14ac:dyDescent="0.25">
      <c r="A12" s="2" t="s">
        <v>516</v>
      </c>
    </row>
    <row r="13" spans="1:1" x14ac:dyDescent="0.25">
      <c r="A13" s="2" t="s">
        <v>517</v>
      </c>
    </row>
    <row r="14" spans="1:1" x14ac:dyDescent="0.25">
      <c r="A14" s="2" t="s">
        <v>518</v>
      </c>
    </row>
    <row r="15" spans="1:1" x14ac:dyDescent="0.25">
      <c r="A15" s="2" t="s">
        <v>519</v>
      </c>
    </row>
    <row r="16" spans="1:1" x14ac:dyDescent="0.25">
      <c r="A16" s="2" t="s">
        <v>520</v>
      </c>
    </row>
    <row r="17" spans="1:1" x14ac:dyDescent="0.25">
      <c r="A17" s="2" t="s">
        <v>521</v>
      </c>
    </row>
    <row r="18" spans="1:1" x14ac:dyDescent="0.25">
      <c r="A18" s="2" t="s">
        <v>522</v>
      </c>
    </row>
    <row r="19" spans="1:1" x14ac:dyDescent="0.25">
      <c r="A19" s="2" t="s">
        <v>523</v>
      </c>
    </row>
    <row r="20" spans="1:1" x14ac:dyDescent="0.25">
      <c r="A20" s="2" t="s">
        <v>524</v>
      </c>
    </row>
    <row r="21" spans="1:1" x14ac:dyDescent="0.25">
      <c r="A21" s="2" t="s">
        <v>525</v>
      </c>
    </row>
    <row r="22" spans="1:1" x14ac:dyDescent="0.25">
      <c r="A22" s="2" t="s">
        <v>526</v>
      </c>
    </row>
    <row r="23" spans="1:1" x14ac:dyDescent="0.25">
      <c r="A23" s="2" t="s">
        <v>520</v>
      </c>
    </row>
    <row r="24" spans="1:1" x14ac:dyDescent="0.25">
      <c r="A24" s="2" t="s">
        <v>521</v>
      </c>
    </row>
    <row r="25" spans="1:1" x14ac:dyDescent="0.25">
      <c r="A25" s="2" t="s">
        <v>522</v>
      </c>
    </row>
    <row r="26" spans="1:1" x14ac:dyDescent="0.25">
      <c r="A26" s="2" t="s">
        <v>523</v>
      </c>
    </row>
    <row r="27" spans="1:1" x14ac:dyDescent="0.25">
      <c r="A27" s="2" t="s">
        <v>527</v>
      </c>
    </row>
    <row r="28" spans="1:1" x14ac:dyDescent="0.25">
      <c r="A28" s="2" t="s">
        <v>525</v>
      </c>
    </row>
    <row r="29" spans="1:1" x14ac:dyDescent="0.25">
      <c r="A29" s="2"/>
    </row>
    <row r="30" spans="1:1" x14ac:dyDescent="0.25">
      <c r="A30" s="2" t="s">
        <v>528</v>
      </c>
    </row>
    <row r="31" spans="1:1" x14ac:dyDescent="0.25">
      <c r="A31" s="2" t="s">
        <v>529</v>
      </c>
    </row>
    <row r="32" spans="1:1" x14ac:dyDescent="0.25">
      <c r="A32" s="2"/>
    </row>
    <row r="33" spans="1:1" x14ac:dyDescent="0.25">
      <c r="A33" s="2" t="s">
        <v>530</v>
      </c>
    </row>
    <row r="34" spans="1:1" x14ac:dyDescent="0.25">
      <c r="A34" s="2"/>
    </row>
    <row r="35" spans="1:1" x14ac:dyDescent="0.25">
      <c r="A35" s="2" t="s">
        <v>531</v>
      </c>
    </row>
    <row r="36" spans="1:1" x14ac:dyDescent="0.25">
      <c r="A36" s="2" t="s">
        <v>495</v>
      </c>
    </row>
    <row r="37" spans="1:1" x14ac:dyDescent="0.25">
      <c r="A37" s="2" t="s">
        <v>532</v>
      </c>
    </row>
    <row r="38" spans="1:1" x14ac:dyDescent="0.25">
      <c r="A38" s="2" t="s">
        <v>533</v>
      </c>
    </row>
    <row r="39" spans="1:1" x14ac:dyDescent="0.25">
      <c r="A39" s="2" t="s">
        <v>534</v>
      </c>
    </row>
    <row r="40" spans="1:1" x14ac:dyDescent="0.25">
      <c r="A40" s="2" t="s">
        <v>535</v>
      </c>
    </row>
    <row r="41" spans="1:1" x14ac:dyDescent="0.25">
      <c r="A41" s="2" t="s">
        <v>536</v>
      </c>
    </row>
    <row r="42" spans="1:1" x14ac:dyDescent="0.25">
      <c r="A42" s="2" t="s">
        <v>537</v>
      </c>
    </row>
    <row r="43" spans="1:1" x14ac:dyDescent="0.25">
      <c r="A43" s="2" t="s">
        <v>538</v>
      </c>
    </row>
    <row r="44" spans="1:1" x14ac:dyDescent="0.25">
      <c r="A44" s="2" t="s">
        <v>539</v>
      </c>
    </row>
    <row r="45" spans="1:1" x14ac:dyDescent="0.25">
      <c r="A45" s="2" t="s">
        <v>540</v>
      </c>
    </row>
    <row r="46" spans="1:1" x14ac:dyDescent="0.25">
      <c r="A46" s="2" t="s">
        <v>541</v>
      </c>
    </row>
    <row r="47" spans="1:1" x14ac:dyDescent="0.25">
      <c r="A47" s="2" t="s">
        <v>542</v>
      </c>
    </row>
    <row r="48" spans="1:1" x14ac:dyDescent="0.25">
      <c r="A48" s="2" t="s">
        <v>543</v>
      </c>
    </row>
    <row r="49" spans="1:2" x14ac:dyDescent="0.25">
      <c r="A49" s="2" t="s">
        <v>544</v>
      </c>
    </row>
    <row r="50" spans="1:2" x14ac:dyDescent="0.25">
      <c r="A50" s="2" t="s">
        <v>545</v>
      </c>
    </row>
    <row r="51" spans="1:2" x14ac:dyDescent="0.25">
      <c r="A51" s="2" t="s">
        <v>546</v>
      </c>
    </row>
    <row r="52" spans="1:2" x14ac:dyDescent="0.25">
      <c r="A52" s="2" t="s">
        <v>547</v>
      </c>
    </row>
    <row r="53" spans="1:2" x14ac:dyDescent="0.25">
      <c r="A53" s="2" t="s">
        <v>548</v>
      </c>
    </row>
    <row r="54" spans="1:2" x14ac:dyDescent="0.25">
      <c r="A54" s="2" t="s">
        <v>549</v>
      </c>
    </row>
    <row r="55" spans="1:2" x14ac:dyDescent="0.25">
      <c r="A55" s="2" t="s">
        <v>495</v>
      </c>
    </row>
    <row r="56" spans="1:2" x14ac:dyDescent="0.25">
      <c r="A56" s="2" t="s">
        <v>550</v>
      </c>
    </row>
    <row r="57" spans="1:2" x14ac:dyDescent="0.25">
      <c r="A57" s="2" t="s">
        <v>551</v>
      </c>
    </row>
    <row r="58" spans="1:2" x14ac:dyDescent="0.25">
      <c r="A58" s="2" t="s">
        <v>552</v>
      </c>
      <c r="B58" s="2" t="s">
        <v>60</v>
      </c>
    </row>
    <row r="59" spans="1:2" x14ac:dyDescent="0.25">
      <c r="A59" s="2" t="s">
        <v>553</v>
      </c>
    </row>
    <row r="60" spans="1:2" x14ac:dyDescent="0.25">
      <c r="A60" s="2" t="s">
        <v>554</v>
      </c>
    </row>
    <row r="61" spans="1:2" x14ac:dyDescent="0.25">
      <c r="A61" s="2" t="s">
        <v>555</v>
      </c>
    </row>
    <row r="62" spans="1:2" x14ac:dyDescent="0.25">
      <c r="A62" s="2" t="s">
        <v>556</v>
      </c>
    </row>
    <row r="63" spans="1:2" x14ac:dyDescent="0.25">
      <c r="A63" s="2" t="s">
        <v>557</v>
      </c>
    </row>
    <row r="64" spans="1:2" x14ac:dyDescent="0.25">
      <c r="A64" s="2" t="s">
        <v>558</v>
      </c>
    </row>
    <row r="65" spans="1:2" x14ac:dyDescent="0.25">
      <c r="A65" s="2" t="s">
        <v>559</v>
      </c>
    </row>
    <row r="66" spans="1:2" x14ac:dyDescent="0.25">
      <c r="A66" s="2"/>
    </row>
    <row r="67" spans="1:2" x14ac:dyDescent="0.25">
      <c r="A67" s="2"/>
    </row>
    <row r="68" spans="1:2" x14ac:dyDescent="0.25">
      <c r="A68" s="2"/>
    </row>
    <row r="69" spans="1:2" x14ac:dyDescent="0.25">
      <c r="A69" s="2" t="s">
        <v>560</v>
      </c>
    </row>
    <row r="70" spans="1:2" x14ac:dyDescent="0.25">
      <c r="A70" s="2" t="s">
        <v>561</v>
      </c>
    </row>
    <row r="71" spans="1:2" x14ac:dyDescent="0.25">
      <c r="A71" s="2" t="s">
        <v>562</v>
      </c>
    </row>
    <row r="72" spans="1:2" x14ac:dyDescent="0.25">
      <c r="A72" s="2" t="s">
        <v>563</v>
      </c>
    </row>
    <row r="73" spans="1:2" x14ac:dyDescent="0.25">
      <c r="A73" s="2" t="s">
        <v>564</v>
      </c>
    </row>
    <row r="74" spans="1:2" x14ac:dyDescent="0.25">
      <c r="A74" s="2" t="s">
        <v>565</v>
      </c>
    </row>
    <row r="75" spans="1:2" x14ac:dyDescent="0.25">
      <c r="A75" s="51" t="s">
        <v>566</v>
      </c>
    </row>
    <row r="76" spans="1:2" x14ac:dyDescent="0.25">
      <c r="A76" s="51" t="s">
        <v>567</v>
      </c>
    </row>
    <row r="77" spans="1:2" x14ac:dyDescent="0.25">
      <c r="A77" s="2" t="s">
        <v>568</v>
      </c>
    </row>
    <row r="78" spans="1:2" x14ac:dyDescent="0.25">
      <c r="A78" s="2" t="s">
        <v>569</v>
      </c>
    </row>
    <row r="79" spans="1:2" x14ac:dyDescent="0.25">
      <c r="A79" s="2" t="s">
        <v>551</v>
      </c>
    </row>
    <row r="80" spans="1:2" x14ac:dyDescent="0.25">
      <c r="A80" s="2" t="s">
        <v>552</v>
      </c>
      <c r="B80" s="2" t="s">
        <v>60</v>
      </c>
    </row>
    <row r="81" spans="1:1" x14ac:dyDescent="0.25">
      <c r="A81" s="2" t="s">
        <v>553</v>
      </c>
    </row>
    <row r="82" spans="1:1" x14ac:dyDescent="0.25">
      <c r="A82" s="2" t="s">
        <v>554</v>
      </c>
    </row>
    <row r="83" spans="1:1" x14ac:dyDescent="0.25">
      <c r="A83" s="2" t="s">
        <v>555</v>
      </c>
    </row>
    <row r="84" spans="1:1" x14ac:dyDescent="0.25">
      <c r="A84" s="2" t="s">
        <v>556</v>
      </c>
    </row>
    <row r="85" spans="1:1" x14ac:dyDescent="0.25">
      <c r="A85" s="2" t="s">
        <v>557</v>
      </c>
    </row>
    <row r="86" spans="1:1" x14ac:dyDescent="0.25">
      <c r="A86" s="2" t="s">
        <v>570</v>
      </c>
    </row>
    <row r="87" spans="1:1" x14ac:dyDescent="0.25">
      <c r="A87" s="2" t="s">
        <v>560</v>
      </c>
    </row>
    <row r="88" spans="1:1" x14ac:dyDescent="0.25">
      <c r="A88" s="2" t="s">
        <v>561</v>
      </c>
    </row>
    <row r="89" spans="1:1" x14ac:dyDescent="0.25">
      <c r="A89" s="2" t="s">
        <v>571</v>
      </c>
    </row>
    <row r="90" spans="1:1" x14ac:dyDescent="0.25">
      <c r="A90" s="2" t="s">
        <v>565</v>
      </c>
    </row>
    <row r="91" spans="1:1" x14ac:dyDescent="0.25">
      <c r="A91" s="2" t="s">
        <v>572</v>
      </c>
    </row>
    <row r="92" spans="1:1" x14ac:dyDescent="0.25">
      <c r="A92" s="2" t="s">
        <v>573</v>
      </c>
    </row>
    <row r="93" spans="1:1" x14ac:dyDescent="0.25">
      <c r="A93" s="2" t="s">
        <v>574</v>
      </c>
    </row>
    <row r="94" spans="1:1" x14ac:dyDescent="0.25">
      <c r="A94" s="2" t="s">
        <v>575</v>
      </c>
    </row>
    <row r="95" spans="1:1" x14ac:dyDescent="0.25">
      <c r="A95" s="2" t="s">
        <v>568</v>
      </c>
    </row>
    <row r="96" spans="1:1" x14ac:dyDescent="0.25">
      <c r="A96" s="2" t="s">
        <v>576</v>
      </c>
    </row>
    <row r="97" spans="1:1" x14ac:dyDescent="0.25">
      <c r="A97" s="2" t="s">
        <v>577</v>
      </c>
    </row>
    <row r="98" spans="1:1" x14ac:dyDescent="0.25">
      <c r="A98" s="2" t="s">
        <v>578</v>
      </c>
    </row>
    <row r="99" spans="1:1" x14ac:dyDescent="0.25">
      <c r="A99" s="2" t="s">
        <v>579</v>
      </c>
    </row>
    <row r="100" spans="1:1" x14ac:dyDescent="0.25">
      <c r="A100" s="2" t="s">
        <v>580</v>
      </c>
    </row>
    <row r="101" spans="1:1" x14ac:dyDescent="0.25">
      <c r="A101" s="2"/>
    </row>
    <row r="102" spans="1:1" x14ac:dyDescent="0.25">
      <c r="A102" s="2" t="s">
        <v>581</v>
      </c>
    </row>
    <row r="103" spans="1:1" x14ac:dyDescent="0.25">
      <c r="A103" s="2" t="s">
        <v>582</v>
      </c>
    </row>
    <row r="104" spans="1:1" x14ac:dyDescent="0.25">
      <c r="A104" s="2"/>
    </row>
    <row r="105" spans="1:1" x14ac:dyDescent="0.25">
      <c r="A105" s="2" t="s">
        <v>583</v>
      </c>
    </row>
    <row r="106" spans="1:1" x14ac:dyDescent="0.25">
      <c r="A106" s="2" t="s">
        <v>584</v>
      </c>
    </row>
    <row r="107" spans="1:1" x14ac:dyDescent="0.25">
      <c r="A107" s="2"/>
    </row>
    <row r="108" spans="1:1" x14ac:dyDescent="0.25">
      <c r="A108" s="2" t="s">
        <v>585</v>
      </c>
    </row>
    <row r="109" spans="1:1" x14ac:dyDescent="0.25">
      <c r="A109" s="2" t="s">
        <v>586</v>
      </c>
    </row>
    <row r="110" spans="1:1" x14ac:dyDescent="0.25">
      <c r="A110" s="2" t="s">
        <v>587</v>
      </c>
    </row>
    <row r="111" spans="1:1" x14ac:dyDescent="0.25">
      <c r="A111" s="2" t="s">
        <v>588</v>
      </c>
    </row>
    <row r="112" spans="1:1" x14ac:dyDescent="0.25">
      <c r="A112" s="2" t="s">
        <v>589</v>
      </c>
    </row>
    <row r="113" spans="1:1" x14ac:dyDescent="0.25">
      <c r="A113" s="2" t="s">
        <v>587</v>
      </c>
    </row>
    <row r="114" spans="1:1" x14ac:dyDescent="0.25">
      <c r="A114" s="2" t="s">
        <v>68</v>
      </c>
    </row>
    <row r="115" spans="1:1" x14ac:dyDescent="0.25">
      <c r="A115" s="2" t="s">
        <v>590</v>
      </c>
    </row>
    <row r="116" spans="1:1" x14ac:dyDescent="0.25">
      <c r="A116" s="2"/>
    </row>
    <row r="117" spans="1:1" x14ac:dyDescent="0.25">
      <c r="A117" s="2" t="s">
        <v>591</v>
      </c>
    </row>
    <row r="118" spans="1:1" x14ac:dyDescent="0.25">
      <c r="A118" s="2" t="s">
        <v>592</v>
      </c>
    </row>
    <row r="119" spans="1:1" x14ac:dyDescent="0.25">
      <c r="A119" s="2"/>
    </row>
    <row r="120" spans="1:1" x14ac:dyDescent="0.25">
      <c r="A120" s="2"/>
    </row>
    <row r="121" spans="1:1" x14ac:dyDescent="0.25">
      <c r="A121" s="2" t="s">
        <v>593</v>
      </c>
    </row>
    <row r="122" spans="1:1" x14ac:dyDescent="0.25">
      <c r="A122" s="2" t="s">
        <v>594</v>
      </c>
    </row>
    <row r="123" spans="1:1" x14ac:dyDescent="0.25">
      <c r="A123" s="2" t="s">
        <v>595</v>
      </c>
    </row>
    <row r="124" spans="1:1" x14ac:dyDescent="0.25">
      <c r="A124" s="2"/>
    </row>
    <row r="125" spans="1:1" x14ac:dyDescent="0.25">
      <c r="A125" s="2" t="s">
        <v>596</v>
      </c>
    </row>
    <row r="126" spans="1:1" x14ac:dyDescent="0.25">
      <c r="A126" s="2" t="s">
        <v>597</v>
      </c>
    </row>
    <row r="127" spans="1:1" x14ac:dyDescent="0.25">
      <c r="A127" s="2"/>
    </row>
    <row r="128" spans="1:1" x14ac:dyDescent="0.25">
      <c r="A128" s="2" t="s">
        <v>598</v>
      </c>
    </row>
    <row r="129" spans="1:1" x14ac:dyDescent="0.25">
      <c r="A129" s="2" t="s">
        <v>599</v>
      </c>
    </row>
    <row r="130" spans="1:1" x14ac:dyDescent="0.25">
      <c r="A130" s="2"/>
    </row>
    <row r="131" spans="1:1" x14ac:dyDescent="0.25">
      <c r="A131" s="2" t="s">
        <v>600</v>
      </c>
    </row>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Web</vt:lpstr>
      <vt:lpstr>Generator</vt:lpstr>
      <vt:lpstr>Instructions</vt:lpstr>
      <vt:lpstr>Web!Print_Area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C Waters</dc:creator>
  <cp:lastModifiedBy>William Waters</cp:lastModifiedBy>
  <cp:lastPrinted>2009-03-17T16:06:15Z</cp:lastPrinted>
  <dcterms:created xsi:type="dcterms:W3CDTF">2008-10-13T01:29:37Z</dcterms:created>
  <dcterms:modified xsi:type="dcterms:W3CDTF">2015-04-17T13:29:37Z</dcterms:modified>
</cp:coreProperties>
</file>